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新妻\Desktop\"/>
    </mc:Choice>
  </mc:AlternateContent>
  <bookViews>
    <workbookView xWindow="120" yWindow="15" windowWidth="20355" windowHeight="8220"/>
  </bookViews>
  <sheets>
    <sheet name="在職期間確認書(６月用） " sheetId="11" r:id="rId1"/>
    <sheet name="在職期間確認書(１２月用） " sheetId="10" r:id="rId2"/>
    <sheet name="Sheet1" sheetId="12" state="hidden" r:id="rId3"/>
  </sheets>
  <definedNames>
    <definedName name="_xlnm.Print_Area" localSheetId="1">'在職期間確認書(１２月用） '!$B$2:$AM$52</definedName>
    <definedName name="_xlnm.Print_Area" localSheetId="0">'在職期間確認書(６月用） '!$B$2:$AM$52</definedName>
  </definedNames>
  <calcPr calcId="152511"/>
</workbook>
</file>

<file path=xl/calcChain.xml><?xml version="1.0" encoding="utf-8"?>
<calcChain xmlns="http://schemas.openxmlformats.org/spreadsheetml/2006/main">
  <c r="E20" i="10" l="1"/>
  <c r="D10" i="10"/>
  <c r="D16" i="10"/>
  <c r="D13" i="10"/>
  <c r="C2" i="10"/>
  <c r="AK30" i="10"/>
  <c r="AH30" i="10"/>
  <c r="AK28" i="10"/>
  <c r="AH28" i="10"/>
  <c r="AK26" i="10"/>
  <c r="AH26" i="10"/>
  <c r="AK24" i="10"/>
  <c r="AH24" i="10"/>
  <c r="AK22" i="10"/>
  <c r="AH22" i="10"/>
  <c r="AH48" i="11"/>
  <c r="AH46" i="11"/>
  <c r="AH44" i="11"/>
  <c r="AH42" i="11"/>
  <c r="AH40" i="11"/>
  <c r="J50" i="11" s="1"/>
  <c r="AK48" i="11"/>
  <c r="AK46" i="11"/>
  <c r="AK44" i="11"/>
  <c r="AK42" i="11"/>
  <c r="AK40" i="11"/>
  <c r="AA17" i="11"/>
  <c r="O17" i="11"/>
  <c r="O24" i="11"/>
  <c r="AA24" i="11"/>
  <c r="AA23" i="11"/>
  <c r="E38" i="11"/>
  <c r="D34" i="11"/>
  <c r="D31" i="11"/>
  <c r="D28" i="11"/>
  <c r="D21" i="11"/>
  <c r="D15" i="11"/>
  <c r="D10" i="11"/>
  <c r="C2" i="11"/>
  <c r="O23" i="11"/>
  <c r="N50" i="11" l="1"/>
  <c r="AI50" i="11" s="1"/>
  <c r="AF50" i="11"/>
  <c r="N32" i="10"/>
  <c r="J32" i="10"/>
  <c r="B18" i="12" l="1"/>
  <c r="C18" i="12" s="1"/>
  <c r="F9" i="12"/>
  <c r="G9" i="12" s="1"/>
  <c r="D18" i="12"/>
  <c r="AA52" i="11" s="1"/>
  <c r="AI32" i="10"/>
  <c r="AF32" i="10"/>
  <c r="F10" i="12" s="1"/>
  <c r="H9" i="12" l="1"/>
  <c r="Q52" i="11" s="1"/>
  <c r="B19" i="12"/>
  <c r="D19" i="12" s="1"/>
  <c r="AA34" i="10" s="1"/>
  <c r="H10" i="12"/>
  <c r="Q34" i="10" s="1"/>
  <c r="G10" i="12"/>
  <c r="C19" i="12" l="1"/>
</calcChain>
</file>

<file path=xl/sharedStrings.xml><?xml version="1.0" encoding="utf-8"?>
<sst xmlns="http://schemas.openxmlformats.org/spreadsheetml/2006/main" count="175" uniqueCount="64">
  <si>
    <t>学校名</t>
    <rPh sb="0" eb="3">
      <t>ガッコウメイ</t>
    </rPh>
    <phoneticPr fontId="1"/>
  </si>
  <si>
    <t>コード</t>
    <phoneticPr fontId="1"/>
  </si>
  <si>
    <t>職　　名</t>
    <rPh sb="0" eb="1">
      <t>ショク</t>
    </rPh>
    <rPh sb="3" eb="4">
      <t>メイ</t>
    </rPh>
    <phoneticPr fontId="1"/>
  </si>
  <si>
    <t>氏　　名</t>
    <rPh sb="0" eb="1">
      <t>シ</t>
    </rPh>
    <rPh sb="3" eb="4">
      <t>メイ</t>
    </rPh>
    <phoneticPr fontId="1"/>
  </si>
  <si>
    <t>職員番号</t>
    <rPh sb="0" eb="2">
      <t>ショクイン</t>
    </rPh>
    <rPh sb="2" eb="3">
      <t>バン</t>
    </rPh>
    <rPh sb="3" eb="4">
      <t>ゴウ</t>
    </rPh>
    <phoneticPr fontId="1"/>
  </si>
  <si>
    <t>□</t>
    <phoneticPr fontId="2"/>
  </si>
  <si>
    <t>～</t>
    <phoneticPr fontId="2"/>
  </si>
  <si>
    <t>平成　　　年　　　月　　　日</t>
    <rPh sb="0" eb="2">
      <t>ヘイセイ</t>
    </rPh>
    <rPh sb="5" eb="6">
      <t>ネン</t>
    </rPh>
    <rPh sb="9" eb="10">
      <t>ガツ</t>
    </rPh>
    <rPh sb="13" eb="14">
      <t>ニチ</t>
    </rPh>
    <phoneticPr fontId="2"/>
  </si>
  <si>
    <t>勤務日数は、２月と１日</t>
    <rPh sb="0" eb="2">
      <t>キンム</t>
    </rPh>
    <rPh sb="2" eb="4">
      <t>ニッスウ</t>
    </rPh>
    <rPh sb="7" eb="8">
      <t>ガツ</t>
    </rPh>
    <rPh sb="10" eb="11">
      <t>ニチ</t>
    </rPh>
    <phoneticPr fontId="2"/>
  </si>
  <si>
    <t>（　期末手当　３０／１００</t>
    <rPh sb="2" eb="4">
      <t>キマツ</t>
    </rPh>
    <rPh sb="4" eb="6">
      <t>テアテ</t>
    </rPh>
    <phoneticPr fontId="2"/>
  </si>
  <si>
    <t>勤勉手当　３０／１００）</t>
    <rPh sb="0" eb="2">
      <t>キンベン</t>
    </rPh>
    <rPh sb="2" eb="4">
      <t>テアテ</t>
    </rPh>
    <phoneticPr fontId="2"/>
  </si>
  <si>
    <t>（　期末手当　１００／１００</t>
    <rPh sb="2" eb="4">
      <t>キマツ</t>
    </rPh>
    <rPh sb="4" eb="6">
      <t>テアテ</t>
    </rPh>
    <phoneticPr fontId="2"/>
  </si>
  <si>
    <t>勤勉手当　１００／１００）</t>
    <rPh sb="0" eb="2">
      <t>キンベン</t>
    </rPh>
    <rPh sb="2" eb="4">
      <t>テアテ</t>
    </rPh>
    <phoneticPr fontId="2"/>
  </si>
  <si>
    <t>・</t>
    <phoneticPr fontId="2"/>
  </si>
  <si>
    <t>任用期間</t>
    <rPh sb="0" eb="2">
      <t>ニンヨウ</t>
    </rPh>
    <rPh sb="2" eb="4">
      <t>キカン</t>
    </rPh>
    <phoneticPr fontId="2"/>
  </si>
  <si>
    <t>講師の場合の任用期間　</t>
    <rPh sb="0" eb="2">
      <t>コウシ</t>
    </rPh>
    <rPh sb="3" eb="5">
      <t>バアイ</t>
    </rPh>
    <rPh sb="6" eb="8">
      <t>ニンヨウ</t>
    </rPh>
    <rPh sb="8" eb="10">
      <t>キカン</t>
    </rPh>
    <phoneticPr fontId="2"/>
  </si>
  <si>
    <t>現在の</t>
    <rPh sb="0" eb="2">
      <t>ゲンザイ</t>
    </rPh>
    <phoneticPr fontId="2"/>
  </si>
  <si>
    <t>（　期末手当　８０／１００</t>
    <rPh sb="2" eb="4">
      <t>キマツ</t>
    </rPh>
    <rPh sb="4" eb="6">
      <t>テアテ</t>
    </rPh>
    <phoneticPr fontId="2"/>
  </si>
  <si>
    <t>勤勉手当　９５／１００）</t>
    <rPh sb="0" eb="2">
      <t>キンベン</t>
    </rPh>
    <rPh sb="2" eb="4">
      <t>テアテ</t>
    </rPh>
    <phoneticPr fontId="2"/>
  </si>
  <si>
    <t>勤務日数は、５月と３０日</t>
    <rPh sb="0" eb="2">
      <t>キンム</t>
    </rPh>
    <rPh sb="2" eb="4">
      <t>ニッスウ</t>
    </rPh>
    <rPh sb="7" eb="8">
      <t>ガツ</t>
    </rPh>
    <rPh sb="11" eb="12">
      <t>ニチ</t>
    </rPh>
    <phoneticPr fontId="2"/>
  </si>
  <si>
    <t>断続的に任用された講師</t>
    <rPh sb="0" eb="3">
      <t>ダンゾクテキ</t>
    </rPh>
    <rPh sb="4" eb="6">
      <t>ニンヨウ</t>
    </rPh>
    <rPh sb="9" eb="11">
      <t>コウシ</t>
    </rPh>
    <phoneticPr fontId="2"/>
  </si>
  <si>
    <t>勤務校</t>
    <rPh sb="0" eb="3">
      <t>キンムコウ</t>
    </rPh>
    <phoneticPr fontId="2"/>
  </si>
  <si>
    <t>月と</t>
    <rPh sb="0" eb="1">
      <t>ツキ</t>
    </rPh>
    <phoneticPr fontId="2"/>
  </si>
  <si>
    <t>日</t>
  </si>
  <si>
    <t>日</t>
    <rPh sb="0" eb="1">
      <t>ニチ</t>
    </rPh>
    <phoneticPr fontId="2"/>
  </si>
  <si>
    <t>→　</t>
    <phoneticPr fontId="2"/>
  </si>
  <si>
    <t>月</t>
    <rPh sb="0" eb="1">
      <t>ガツ</t>
    </rPh>
    <phoneticPr fontId="2"/>
  </si>
  <si>
    <t>勤勉手当　０／１００）</t>
    <rPh sb="0" eb="2">
      <t>キンベン</t>
    </rPh>
    <rPh sb="2" eb="4">
      <t>テアテ</t>
    </rPh>
    <phoneticPr fontId="2"/>
  </si>
  <si>
    <t>※総原資からも除く</t>
    <rPh sb="1" eb="2">
      <t>ソウ</t>
    </rPh>
    <rPh sb="2" eb="4">
      <t>ゲンシ</t>
    </rPh>
    <rPh sb="7" eb="8">
      <t>ノゾ</t>
    </rPh>
    <phoneticPr fontId="3"/>
  </si>
  <si>
    <t>（　期末手当　　　０／１００</t>
    <rPh sb="2" eb="4">
      <t>キマツ</t>
    </rPh>
    <rPh sb="4" eb="6">
      <t>テアテ</t>
    </rPh>
    <phoneticPr fontId="2"/>
  </si>
  <si>
    <t>）　　における</t>
  </si>
  <si>
    <t>前任校（</t>
    <rPh sb="0" eb="3">
      <t>ゼンニンコウ</t>
    </rPh>
    <phoneticPr fontId="2"/>
  </si>
  <si>
    <t>）</t>
    <phoneticPr fontId="3"/>
  </si>
  <si>
    <t>（</t>
    <phoneticPr fontId="2"/>
  </si>
  <si>
    <t>日</t>
    <rPh sb="0" eb="1">
      <t>ニチ</t>
    </rPh>
    <phoneticPr fontId="3"/>
  </si>
  <si>
    <t>月</t>
    <rPh sb="0" eb="1">
      <t>ツキ</t>
    </rPh>
    <phoneticPr fontId="3"/>
  </si>
  <si>
    <t>勤務合計</t>
    <rPh sb="0" eb="2">
      <t>キンム</t>
    </rPh>
    <rPh sb="2" eb="4">
      <t>ゴウケイ</t>
    </rPh>
    <phoneticPr fontId="2"/>
  </si>
  <si>
    <t>「日」の計を３０日で繰り上げると→</t>
    <rPh sb="1" eb="2">
      <t>ニチ</t>
    </rPh>
    <rPh sb="4" eb="5">
      <t>ケイ</t>
    </rPh>
    <rPh sb="8" eb="9">
      <t>ニチ</t>
    </rPh>
    <rPh sb="10" eb="11">
      <t>ク</t>
    </rPh>
    <rPh sb="12" eb="13">
      <t>ア</t>
    </rPh>
    <phoneticPr fontId="2"/>
  </si>
  <si>
    <t>勤　勉　手　当</t>
    <rPh sb="0" eb="1">
      <t>ツトム</t>
    </rPh>
    <rPh sb="2" eb="3">
      <t>ツトム</t>
    </rPh>
    <rPh sb="4" eb="5">
      <t>テ</t>
    </rPh>
    <rPh sb="6" eb="7">
      <t>トウ</t>
    </rPh>
    <phoneticPr fontId="5"/>
  </si>
  <si>
    <t>期　末　手　当</t>
    <rPh sb="0" eb="1">
      <t>キ</t>
    </rPh>
    <rPh sb="2" eb="3">
      <t>スエ</t>
    </rPh>
    <rPh sb="4" eb="5">
      <t>テ</t>
    </rPh>
    <rPh sb="6" eb="7">
      <t>トウ</t>
    </rPh>
    <phoneticPr fontId="5"/>
  </si>
  <si>
    <t>１５日未満</t>
    <rPh sb="2" eb="3">
      <t>ニチ</t>
    </rPh>
    <rPh sb="3" eb="5">
      <t>ミマン</t>
    </rPh>
    <phoneticPr fontId="5"/>
  </si>
  <si>
    <t>３ヶ月未満</t>
    <rPh sb="2" eb="3">
      <t>ゲツ</t>
    </rPh>
    <rPh sb="3" eb="5">
      <t>ミマン</t>
    </rPh>
    <phoneticPr fontId="5"/>
  </si>
  <si>
    <t>１５日以上１ヶ月未満</t>
    <rPh sb="2" eb="3">
      <t>ニチ</t>
    </rPh>
    <rPh sb="3" eb="5">
      <t>イジョウ</t>
    </rPh>
    <rPh sb="7" eb="8">
      <t>ゲツ</t>
    </rPh>
    <rPh sb="8" eb="10">
      <t>ミマン</t>
    </rPh>
    <phoneticPr fontId="5"/>
  </si>
  <si>
    <t>３ヶ月以上５ヶ月未満</t>
    <rPh sb="2" eb="3">
      <t>ゲツ</t>
    </rPh>
    <rPh sb="3" eb="5">
      <t>イジョウ</t>
    </rPh>
    <rPh sb="7" eb="8">
      <t>ゲツ</t>
    </rPh>
    <rPh sb="8" eb="10">
      <t>ミマン</t>
    </rPh>
    <phoneticPr fontId="5"/>
  </si>
  <si>
    <t>１ヶ月以上１ヶ月１５日未満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5"/>
  </si>
  <si>
    <t>５ヶ月以上６ヶ月未満</t>
    <rPh sb="2" eb="3">
      <t>ゲツ</t>
    </rPh>
    <rPh sb="3" eb="5">
      <t>イジョウ</t>
    </rPh>
    <rPh sb="7" eb="8">
      <t>ゲツ</t>
    </rPh>
    <rPh sb="8" eb="10">
      <t>ミマン</t>
    </rPh>
    <phoneticPr fontId="5"/>
  </si>
  <si>
    <t>１ヶ月１５日以上２ヶ月未満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5"/>
  </si>
  <si>
    <t>２ヶ月以上２ヶ月１５日未満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5"/>
  </si>
  <si>
    <t>２ヶ月１５日以上３ヶ月未満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5"/>
  </si>
  <si>
    <t>３ヶ月以上３ヶ月１５日未満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5"/>
  </si>
  <si>
    <t>３ヶ月１５日以上４ヶ月未満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5"/>
  </si>
  <si>
    <t>４ヶ月以上４ヶ月１５日未満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5"/>
  </si>
  <si>
    <t>４ヶ月１５日以上５ヶ月未満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5"/>
  </si>
  <si>
    <t>５ヶ月以上５ヶ月１５日未満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5"/>
  </si>
  <si>
    <t>５ヶ月１５日以上６ヶ月未満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5"/>
  </si>
  <si>
    <t>勤勉手当</t>
    <rPh sb="0" eb="1">
      <t>キンベン</t>
    </rPh>
    <rPh sb="1" eb="3">
      <t>テアテ</t>
    </rPh>
    <phoneticPr fontId="3"/>
  </si>
  <si>
    <t>／１００）</t>
  </si>
  <si>
    <t>（期末手当</t>
    <rPh sb="1" eb="3">
      <t>キマツ</t>
    </rPh>
    <rPh sb="3" eb="5">
      <t>テアテ</t>
    </rPh>
    <phoneticPr fontId="2"/>
  </si>
  <si>
    <t>← ６月用</t>
    <rPh sb="3" eb="4">
      <t>ガツ</t>
    </rPh>
    <rPh sb="4" eb="5">
      <t>ヨウ</t>
    </rPh>
    <phoneticPr fontId="4"/>
  </si>
  <si>
    <t>← １２月用</t>
    <rPh sb="4" eb="5">
      <t>ガツ</t>
    </rPh>
    <rPh sb="5" eb="6">
      <t>ヨウ</t>
    </rPh>
    <phoneticPr fontId="4"/>
  </si>
  <si>
    <t>講師</t>
    <rPh sb="0" eb="2">
      <t>コウシ</t>
    </rPh>
    <phoneticPr fontId="3"/>
  </si>
  <si>
    <t>〇〇〇立〇〇〇学校</t>
    <rPh sb="3" eb="4">
      <t>リツ</t>
    </rPh>
    <rPh sb="7" eb="9">
      <t>ガッコウ</t>
    </rPh>
    <phoneticPr fontId="3"/>
  </si>
  <si>
    <t>123456</t>
    <phoneticPr fontId="3"/>
  </si>
  <si>
    <t>○　○　○　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</si>
</sst>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;@"/>
    <numFmt numFmtId="177" formatCode="[$-411]ggge&quot;年&quot;m&quot;月&quot;d&quot;日&quot;;@"/>
  </numFmts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 applyAlignment="1">
      <alignment horizontal="distributed" vertical="center" indent="1"/>
    </xf>
    <xf numFmtId="177" fontId="0" fillId="0" borderId="0" xfId="0" applyNumberFormat="1" applyFill="1" applyBorder="1" applyAlignment="1">
      <alignment horizontal="center" vertical="center" shrinkToFit="1"/>
    </xf>
    <xf numFmtId="0" fontId="0" fillId="0" borderId="0" xfId="0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176" fontId="8" fillId="0" borderId="0" xfId="0" applyNumberFormat="1" applyFont="1" applyFill="1" applyBorder="1" applyAlignment="1">
      <alignment vertical="center"/>
    </xf>
    <xf numFmtId="176" fontId="7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0" fontId="9" fillId="0" borderId="0" xfId="0" quotePrefix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 shrinkToFit="1"/>
    </xf>
    <xf numFmtId="0" fontId="6" fillId="0" borderId="0" xfId="0" quotePrefix="1" applyNumberFormat="1" applyFont="1" applyFill="1" applyBorder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12" fillId="0" borderId="0" xfId="0" applyNumberFormat="1" applyFont="1" applyFill="1" applyBorder="1" applyAlignment="1">
      <alignment vertical="center" shrinkToFit="1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177" fontId="13" fillId="0" borderId="0" xfId="0" applyNumberFormat="1" applyFont="1" applyFill="1" applyBorder="1" applyAlignment="1">
      <alignment vertical="center" shrinkToFit="1"/>
    </xf>
    <xf numFmtId="49" fontId="9" fillId="0" borderId="0" xfId="0" applyNumberFormat="1" applyFont="1" applyFill="1" applyBorder="1" applyAlignment="1">
      <alignment vertical="center" shrinkToFit="1"/>
    </xf>
    <xf numFmtId="177" fontId="0" fillId="0" borderId="0" xfId="0" applyNumberFormat="1" applyFont="1" applyFill="1" applyBorder="1" applyAlignment="1">
      <alignment horizontal="distributed" vertical="center" indent="1" shrinkToFi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 shrinkToFit="1"/>
    </xf>
    <xf numFmtId="0" fontId="14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vertical="center"/>
    </xf>
    <xf numFmtId="177" fontId="10" fillId="0" borderId="0" xfId="0" applyNumberFormat="1" applyFont="1" applyFill="1" applyBorder="1" applyAlignment="1">
      <alignment vertical="center" wrapText="1" shrinkToFit="1"/>
    </xf>
    <xf numFmtId="177" fontId="11" fillId="0" borderId="0" xfId="0" applyNumberFormat="1" applyFont="1" applyFill="1" applyBorder="1" applyAlignment="1">
      <alignment vertical="center" shrinkToFit="1"/>
    </xf>
    <xf numFmtId="177" fontId="10" fillId="0" borderId="0" xfId="0" applyNumberFormat="1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3" xfId="0" applyFill="1" applyBorder="1" applyAlignment="1">
      <alignment vertical="center"/>
    </xf>
    <xf numFmtId="176" fontId="0" fillId="0" borderId="3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right" vertical="center"/>
    </xf>
    <xf numFmtId="0" fontId="0" fillId="0" borderId="3" xfId="0" applyNumberFormat="1" applyFill="1" applyBorder="1" applyAlignment="1">
      <alignment vertical="center" wrapText="1"/>
    </xf>
    <xf numFmtId="0" fontId="0" fillId="0" borderId="0" xfId="0" applyAlignment="1">
      <alignment horizontal="centerContinuous" vertical="center"/>
    </xf>
    <xf numFmtId="0" fontId="0" fillId="0" borderId="0" xfId="0" applyNumberForma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vertical="center" shrinkToFit="1"/>
    </xf>
    <xf numFmtId="0" fontId="0" fillId="0" borderId="0" xfId="0" applyFill="1" applyBorder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 shrinkToFit="1"/>
    </xf>
    <xf numFmtId="177" fontId="0" fillId="0" borderId="0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vertical="center" wrapText="1"/>
    </xf>
    <xf numFmtId="0" fontId="0" fillId="0" borderId="10" xfId="0" applyFill="1" applyBorder="1" applyAlignment="1" applyProtection="1">
      <alignment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horizontal="right" vertical="center"/>
    </xf>
    <xf numFmtId="0" fontId="0" fillId="2" borderId="0" xfId="0" applyFill="1" applyBorder="1" applyAlignment="1" applyProtection="1">
      <alignment horizontal="center" vertical="center" shrinkToFit="1"/>
      <protection locked="0"/>
    </xf>
    <xf numFmtId="177" fontId="0" fillId="2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horizontal="distributed" vertical="center" indent="3"/>
    </xf>
    <xf numFmtId="0" fontId="15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0" fillId="2" borderId="9" xfId="0" applyFill="1" applyBorder="1" applyAlignment="1" applyProtection="1">
      <alignment horizontal="distributed" vertical="center" indent="1"/>
      <protection locked="0"/>
    </xf>
    <xf numFmtId="0" fontId="0" fillId="2" borderId="10" xfId="0" applyFill="1" applyBorder="1" applyAlignment="1" applyProtection="1">
      <alignment horizontal="distributed" vertical="center" indent="1"/>
      <protection locked="0"/>
    </xf>
    <xf numFmtId="0" fontId="0" fillId="2" borderId="11" xfId="0" applyFill="1" applyBorder="1" applyAlignment="1" applyProtection="1">
      <alignment horizontal="distributed" vertical="center" indent="1"/>
      <protection locked="0"/>
    </xf>
    <xf numFmtId="0" fontId="0" fillId="2" borderId="4" xfId="0" applyFill="1" applyBorder="1" applyAlignment="1" applyProtection="1">
      <alignment horizontal="distributed" vertical="center" indent="1"/>
      <protection locked="0"/>
    </xf>
    <xf numFmtId="0" fontId="0" fillId="2" borderId="0" xfId="0" applyFill="1" applyBorder="1" applyAlignment="1" applyProtection="1">
      <alignment horizontal="distributed" vertical="center" indent="1"/>
      <protection locked="0"/>
    </xf>
    <xf numFmtId="0" fontId="0" fillId="2" borderId="5" xfId="0" applyFill="1" applyBorder="1" applyAlignment="1" applyProtection="1">
      <alignment horizontal="distributed" vertical="center" indent="1"/>
      <protection locked="0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/>
    </xf>
    <xf numFmtId="49" fontId="0" fillId="2" borderId="3" xfId="0" applyNumberFormat="1" applyFill="1" applyBorder="1" applyAlignment="1" applyProtection="1">
      <alignment horizontal="distributed" vertical="center" indent="1"/>
      <protection locked="0"/>
    </xf>
    <xf numFmtId="49" fontId="0" fillId="2" borderId="2" xfId="0" applyNumberFormat="1" applyFill="1" applyBorder="1" applyAlignment="1" applyProtection="1">
      <alignment horizontal="distributed" vertical="center" indent="1"/>
      <protection locked="0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49" fontId="0" fillId="3" borderId="3" xfId="0" applyNumberFormat="1" applyFill="1" applyBorder="1" applyAlignment="1" applyProtection="1">
      <alignment horizontal="distributed" vertical="center" indent="1"/>
      <protection locked="0"/>
    </xf>
    <xf numFmtId="49" fontId="0" fillId="3" borderId="2" xfId="0" applyNumberFormat="1" applyFill="1" applyBorder="1" applyAlignment="1" applyProtection="1">
      <alignment horizontal="distributed" vertical="center" indent="1"/>
      <protection locked="0"/>
    </xf>
    <xf numFmtId="0" fontId="0" fillId="3" borderId="9" xfId="0" applyFill="1" applyBorder="1" applyAlignment="1" applyProtection="1">
      <alignment horizontal="distributed" vertical="center" indent="1"/>
      <protection locked="0"/>
    </xf>
    <xf numFmtId="0" fontId="0" fillId="3" borderId="10" xfId="0" applyFill="1" applyBorder="1" applyAlignment="1" applyProtection="1">
      <alignment horizontal="distributed" vertical="center" indent="1"/>
      <protection locked="0"/>
    </xf>
    <xf numFmtId="0" fontId="0" fillId="3" borderId="11" xfId="0" applyFill="1" applyBorder="1" applyAlignment="1" applyProtection="1">
      <alignment horizontal="distributed" vertical="center" indent="1"/>
      <protection locked="0"/>
    </xf>
    <xf numFmtId="0" fontId="0" fillId="3" borderId="4" xfId="0" applyFill="1" applyBorder="1" applyAlignment="1" applyProtection="1">
      <alignment horizontal="distributed" vertical="center" indent="1"/>
      <protection locked="0"/>
    </xf>
    <xf numFmtId="0" fontId="0" fillId="3" borderId="0" xfId="0" applyFill="1" applyBorder="1" applyAlignment="1" applyProtection="1">
      <alignment horizontal="distributed" vertical="center" indent="1"/>
      <protection locked="0"/>
    </xf>
    <xf numFmtId="0" fontId="0" fillId="3" borderId="5" xfId="0" applyFill="1" applyBorder="1" applyAlignment="1" applyProtection="1">
      <alignment horizontal="distributed" vertical="center" indent="1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 vertical="center" shrinkToFit="1"/>
      <protection locked="0"/>
    </xf>
    <xf numFmtId="177" fontId="0" fillId="3" borderId="0" xfId="0" applyNumberForma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AM141"/>
  <sheetViews>
    <sheetView showGridLines="0" tabSelected="1" zoomScaleNormal="100" workbookViewId="0">
      <selection activeCell="I5" sqref="I5:R6"/>
    </sheetView>
  </sheetViews>
  <sheetFormatPr defaultRowHeight="14.25" x14ac:dyDescent="0.15"/>
  <cols>
    <col min="1" max="1" width="2.375" style="1" customWidth="1"/>
    <col min="2" max="13" width="2.625" style="1" customWidth="1"/>
    <col min="14" max="14" width="2.625" style="2" customWidth="1"/>
    <col min="15" max="76" width="2.625" style="1" customWidth="1"/>
    <col min="77" max="16384" width="9" style="1"/>
  </cols>
  <sheetData>
    <row r="2" spans="2:38" ht="17.25" x14ac:dyDescent="0.15">
      <c r="C2" s="66" t="str">
        <f ca="1">"平成"&amp;TEXT(TODAY(),"e")&amp;"年6月　期末勤勉手当に係る在職期間確認書"</f>
        <v>平成27年6月　期末勤勉手当に係る在職期間確認書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</row>
    <row r="3" spans="2:38" x14ac:dyDescent="0.15">
      <c r="N3" s="1"/>
      <c r="O3" s="2"/>
    </row>
    <row r="4" spans="2:38" x14ac:dyDescent="0.15">
      <c r="N4" s="1"/>
      <c r="O4" s="2"/>
    </row>
    <row r="5" spans="2:38" ht="24.95" customHeight="1" x14ac:dyDescent="0.15">
      <c r="C5" s="67" t="s">
        <v>0</v>
      </c>
      <c r="D5" s="68"/>
      <c r="E5" s="68"/>
      <c r="F5" s="68"/>
      <c r="G5" s="68"/>
      <c r="H5" s="69"/>
      <c r="I5" s="73" t="s">
        <v>61</v>
      </c>
      <c r="J5" s="74"/>
      <c r="K5" s="74"/>
      <c r="L5" s="74"/>
      <c r="M5" s="74"/>
      <c r="N5" s="74"/>
      <c r="O5" s="74"/>
      <c r="P5" s="74"/>
      <c r="Q5" s="74"/>
      <c r="R5" s="75"/>
      <c r="S5" s="79" t="s">
        <v>2</v>
      </c>
      <c r="T5" s="80"/>
      <c r="U5" s="80"/>
      <c r="V5" s="80"/>
      <c r="W5" s="81"/>
      <c r="X5" s="93" t="s">
        <v>60</v>
      </c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5"/>
    </row>
    <row r="6" spans="2:38" ht="24.95" customHeight="1" x14ac:dyDescent="0.15">
      <c r="C6" s="70"/>
      <c r="D6" s="71"/>
      <c r="E6" s="71"/>
      <c r="F6" s="71"/>
      <c r="G6" s="71"/>
      <c r="H6" s="72"/>
      <c r="I6" s="76"/>
      <c r="J6" s="77"/>
      <c r="K6" s="77"/>
      <c r="L6" s="77"/>
      <c r="M6" s="77"/>
      <c r="N6" s="77"/>
      <c r="O6" s="77"/>
      <c r="P6" s="77"/>
      <c r="Q6" s="77"/>
      <c r="R6" s="78"/>
      <c r="S6" s="82" t="s">
        <v>3</v>
      </c>
      <c r="T6" s="83"/>
      <c r="U6" s="83"/>
      <c r="V6" s="83"/>
      <c r="W6" s="84"/>
      <c r="X6" s="96" t="s">
        <v>63</v>
      </c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8"/>
    </row>
    <row r="7" spans="2:38" ht="24.95" customHeight="1" x14ac:dyDescent="0.15">
      <c r="C7" s="85" t="s">
        <v>1</v>
      </c>
      <c r="D7" s="86"/>
      <c r="E7" s="86"/>
      <c r="F7" s="86"/>
      <c r="G7" s="86"/>
      <c r="H7" s="87"/>
      <c r="I7" s="88" t="s">
        <v>62</v>
      </c>
      <c r="J7" s="88"/>
      <c r="K7" s="88"/>
      <c r="L7" s="88"/>
      <c r="M7" s="88"/>
      <c r="N7" s="88"/>
      <c r="O7" s="88"/>
      <c r="P7" s="88"/>
      <c r="Q7" s="88"/>
      <c r="R7" s="89"/>
      <c r="S7" s="90" t="s">
        <v>4</v>
      </c>
      <c r="T7" s="91"/>
      <c r="U7" s="91"/>
      <c r="V7" s="91"/>
      <c r="W7" s="92"/>
      <c r="X7" s="99">
        <v>3123456789</v>
      </c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1"/>
    </row>
    <row r="8" spans="2:38" ht="9.9499999999999993" customHeight="1" x14ac:dyDescent="0.15">
      <c r="C8" s="3"/>
      <c r="D8" s="3"/>
      <c r="E8" s="3"/>
      <c r="F8" s="3"/>
      <c r="G8" s="3"/>
      <c r="H8" s="3"/>
      <c r="I8" s="3"/>
      <c r="J8" s="4"/>
      <c r="K8" s="4"/>
      <c r="L8" s="4"/>
      <c r="M8" s="4"/>
      <c r="N8" s="4"/>
      <c r="O8" s="4"/>
      <c r="P8" s="42"/>
      <c r="Q8" s="42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5"/>
      <c r="AH8" s="5"/>
      <c r="AI8" s="5"/>
      <c r="AJ8" s="5"/>
      <c r="AK8" s="5"/>
      <c r="AL8" s="5"/>
    </row>
    <row r="9" spans="2:38" s="5" customFormat="1" ht="14.25" customHeight="1" x14ac:dyDescent="0.15">
      <c r="B9" s="6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7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2:38" s="5" customFormat="1" ht="20.100000000000001" customHeight="1" x14ac:dyDescent="0.15">
      <c r="C10" s="8" t="s">
        <v>5</v>
      </c>
      <c r="D10" s="8" t="str">
        <f ca="1">"平成"&amp;TEXT(TODAY(),"e")&amp;"年4月1日新規採用（前歴なしの場合）※講師も含む"</f>
        <v>平成27年4月1日新規採用（前歴なしの場合）※講師も含む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9"/>
      <c r="AH10" s="9"/>
      <c r="AI10" s="7"/>
      <c r="AJ10" s="7"/>
      <c r="AK10" s="7"/>
      <c r="AL10" s="7"/>
    </row>
    <row r="11" spans="2:38" s="5" customFormat="1" ht="20.100000000000001" customHeight="1" x14ac:dyDescent="0.15">
      <c r="C11" s="7"/>
      <c r="D11" s="8"/>
      <c r="E11" s="7" t="s">
        <v>13</v>
      </c>
      <c r="F11" s="7" t="s">
        <v>15</v>
      </c>
      <c r="H11" s="7"/>
      <c r="I11" s="7"/>
      <c r="J11" s="7"/>
      <c r="K11" s="7"/>
      <c r="L11" s="7"/>
      <c r="M11" s="7"/>
      <c r="N11" s="7"/>
      <c r="O11" s="65" t="s">
        <v>7</v>
      </c>
      <c r="P11" s="65"/>
      <c r="Q11" s="65"/>
      <c r="R11" s="65"/>
      <c r="S11" s="65"/>
      <c r="T11" s="65"/>
      <c r="U11" s="65"/>
      <c r="V11" s="65"/>
      <c r="W11" s="65"/>
      <c r="X11" s="65"/>
      <c r="Y11" s="5" t="s">
        <v>6</v>
      </c>
      <c r="Z11" s="65" t="s">
        <v>7</v>
      </c>
      <c r="AA11" s="65"/>
      <c r="AB11" s="65"/>
      <c r="AC11" s="65"/>
      <c r="AD11" s="65"/>
      <c r="AE11" s="65"/>
      <c r="AF11" s="65"/>
      <c r="AG11" s="65"/>
      <c r="AH11" s="65"/>
      <c r="AI11" s="65"/>
      <c r="AJ11" s="7"/>
      <c r="AK11" s="7"/>
      <c r="AL11" s="7"/>
    </row>
    <row r="12" spans="2:38" s="5" customFormat="1" ht="20.100000000000001" customHeight="1" x14ac:dyDescent="0.15">
      <c r="C12" s="7"/>
      <c r="D12" s="8"/>
      <c r="E12" s="7"/>
      <c r="F12" s="7"/>
      <c r="G12" s="7"/>
      <c r="H12" s="10"/>
      <c r="I12" s="10"/>
      <c r="J12" s="10"/>
      <c r="K12" s="10"/>
      <c r="L12" s="10"/>
      <c r="M12" s="11"/>
      <c r="N12" s="11"/>
      <c r="O12" s="10"/>
      <c r="P12" s="10"/>
      <c r="Q12" s="10"/>
      <c r="R12" s="10"/>
      <c r="S12" s="10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  <c r="AH12" s="13"/>
      <c r="AI12" s="13"/>
      <c r="AJ12" s="13"/>
      <c r="AK12" s="13"/>
      <c r="AL12" s="13"/>
    </row>
    <row r="13" spans="2:38" s="5" customFormat="1" ht="20.100000000000001" customHeight="1" x14ac:dyDescent="0.15">
      <c r="C13" s="7"/>
      <c r="D13" s="8"/>
      <c r="E13" s="7" t="s">
        <v>8</v>
      </c>
      <c r="F13" s="7"/>
      <c r="G13" s="7"/>
      <c r="H13" s="10"/>
      <c r="I13" s="10"/>
      <c r="J13" s="10"/>
      <c r="K13" s="10"/>
      <c r="L13" s="10"/>
      <c r="M13" s="64" t="s">
        <v>9</v>
      </c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57" t="s">
        <v>10</v>
      </c>
      <c r="Y13" s="57"/>
      <c r="Z13" s="57"/>
      <c r="AA13" s="57"/>
      <c r="AB13" s="57"/>
      <c r="AC13" s="57"/>
      <c r="AD13" s="57"/>
      <c r="AE13" s="57"/>
      <c r="AF13" s="57"/>
      <c r="AG13" s="57"/>
      <c r="AH13" s="13"/>
      <c r="AI13" s="13"/>
      <c r="AJ13" s="13"/>
      <c r="AK13" s="13"/>
      <c r="AL13" s="13"/>
    </row>
    <row r="14" spans="2:38" s="5" customFormat="1" ht="20.100000000000001" customHeight="1" x14ac:dyDescent="0.15">
      <c r="C14" s="7"/>
      <c r="D14" s="8"/>
      <c r="E14" s="7"/>
      <c r="F14" s="7"/>
      <c r="G14" s="7"/>
      <c r="H14" s="10"/>
      <c r="I14" s="10"/>
      <c r="J14" s="10"/>
      <c r="K14" s="10"/>
      <c r="L14" s="10"/>
      <c r="M14" s="11"/>
      <c r="N14" s="11"/>
      <c r="O14" s="10"/>
      <c r="P14" s="10"/>
      <c r="Q14" s="10"/>
      <c r="R14" s="10"/>
      <c r="S14" s="10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spans="2:38" s="5" customFormat="1" ht="20.100000000000001" customHeight="1" x14ac:dyDescent="0.15">
      <c r="C15" s="8" t="s">
        <v>5</v>
      </c>
      <c r="D15" s="8" t="str">
        <f ca="1">"平成"&amp;TEXT(TODAY(),"e")&amp;"年4月1日新規採用（６・６講師　→　新規採用）"</f>
        <v>平成27年4月1日新規採用（６・６講師　→　新規採用）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9"/>
      <c r="AH15" s="9"/>
      <c r="AI15" s="7"/>
      <c r="AJ15" s="7"/>
      <c r="AK15" s="7"/>
      <c r="AL15" s="7"/>
    </row>
    <row r="16" spans="2:38" s="5" customFormat="1" ht="20.100000000000001" customHeight="1" x14ac:dyDescent="0.15">
      <c r="C16" s="7"/>
      <c r="D16" s="8"/>
      <c r="E16" s="7" t="s">
        <v>13</v>
      </c>
      <c r="F16" s="7" t="s">
        <v>31</v>
      </c>
      <c r="G16" s="7"/>
      <c r="I16" s="65"/>
      <c r="J16" s="65"/>
      <c r="K16" s="65"/>
      <c r="L16" s="65"/>
      <c r="M16" s="65"/>
      <c r="N16" s="65"/>
      <c r="O16" s="65"/>
      <c r="P16" s="7" t="s">
        <v>30</v>
      </c>
      <c r="Q16" s="7"/>
      <c r="R16" s="7"/>
      <c r="S16" s="7"/>
      <c r="T16" s="7"/>
      <c r="U16" s="7"/>
      <c r="V16" s="7"/>
      <c r="W16" s="7"/>
      <c r="X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</row>
    <row r="17" spans="2:38" s="5" customFormat="1" ht="20.100000000000001" customHeight="1" x14ac:dyDescent="0.15">
      <c r="C17" s="7"/>
      <c r="D17" s="8"/>
      <c r="E17" s="7"/>
      <c r="F17" s="7"/>
      <c r="G17" s="7"/>
      <c r="H17" s="10"/>
      <c r="I17" s="14" t="s">
        <v>14</v>
      </c>
      <c r="J17" s="10"/>
      <c r="K17" s="10"/>
      <c r="L17" s="10"/>
      <c r="M17" s="11"/>
      <c r="N17" s="11"/>
      <c r="O17" s="63" t="str">
        <f ca="1">"平成"&amp;TEXT(TODAY(),"e")-1&amp;"年10月 1日"</f>
        <v>平成26年10月 1日</v>
      </c>
      <c r="P17" s="63"/>
      <c r="Q17" s="63"/>
      <c r="R17" s="63"/>
      <c r="S17" s="63"/>
      <c r="T17" s="63"/>
      <c r="U17" s="63"/>
      <c r="V17" s="63"/>
      <c r="W17" s="63"/>
      <c r="X17" s="63"/>
      <c r="Y17" s="5" t="s">
        <v>6</v>
      </c>
      <c r="Z17" s="7"/>
      <c r="AA17" s="63" t="str">
        <f ca="1">"平成"&amp;TEXT(TODAY(),"e")&amp;"年3月 31日"</f>
        <v>平成27年3月 31日</v>
      </c>
      <c r="AB17" s="63"/>
      <c r="AC17" s="63"/>
      <c r="AD17" s="63"/>
      <c r="AE17" s="63"/>
      <c r="AF17" s="63"/>
      <c r="AG17" s="63"/>
      <c r="AH17" s="63"/>
      <c r="AI17" s="63"/>
      <c r="AJ17" s="13"/>
      <c r="AK17" s="13"/>
      <c r="AL17" s="13"/>
    </row>
    <row r="18" spans="2:38" s="5" customFormat="1" ht="20.100000000000001" customHeight="1" x14ac:dyDescent="0.15">
      <c r="C18" s="7"/>
      <c r="D18" s="8"/>
      <c r="E18" s="7"/>
      <c r="F18" s="7"/>
      <c r="G18" s="7"/>
      <c r="H18" s="10"/>
      <c r="I18" s="10"/>
      <c r="J18" s="10"/>
      <c r="K18" s="10"/>
      <c r="L18" s="10"/>
      <c r="M18" s="11"/>
      <c r="N18" s="11"/>
      <c r="O18" s="42"/>
      <c r="P18" s="42"/>
      <c r="Q18" s="42"/>
      <c r="R18" s="42"/>
      <c r="S18" s="42"/>
      <c r="T18" s="42"/>
      <c r="U18" s="42"/>
      <c r="V18" s="42"/>
      <c r="W18" s="42"/>
      <c r="X18" s="42"/>
      <c r="Z18" s="7"/>
      <c r="AA18" s="42"/>
      <c r="AB18" s="42"/>
      <c r="AC18" s="42"/>
      <c r="AD18" s="42"/>
      <c r="AE18" s="42"/>
      <c r="AF18" s="42"/>
      <c r="AG18" s="42"/>
      <c r="AH18" s="42"/>
      <c r="AI18" s="42"/>
      <c r="AJ18" s="13"/>
      <c r="AK18" s="13"/>
      <c r="AL18" s="13"/>
    </row>
    <row r="19" spans="2:38" s="5" customFormat="1" ht="20.100000000000001" customHeight="1" x14ac:dyDescent="0.15">
      <c r="C19" s="7"/>
      <c r="D19" s="8"/>
      <c r="E19" s="7"/>
      <c r="F19" s="7"/>
      <c r="G19" s="7"/>
      <c r="H19" s="10"/>
      <c r="I19" s="10"/>
      <c r="J19" s="10"/>
      <c r="K19" s="10"/>
      <c r="L19" s="10"/>
      <c r="M19" s="64" t="s">
        <v>11</v>
      </c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57" t="s">
        <v>12</v>
      </c>
      <c r="Y19" s="57"/>
      <c r="Z19" s="57"/>
      <c r="AA19" s="57"/>
      <c r="AB19" s="57"/>
      <c r="AC19" s="57"/>
      <c r="AD19" s="57"/>
      <c r="AE19" s="57"/>
      <c r="AF19" s="57"/>
      <c r="AG19" s="57"/>
      <c r="AH19" s="13"/>
      <c r="AI19" s="13"/>
      <c r="AJ19" s="13"/>
      <c r="AK19" s="13"/>
      <c r="AL19" s="13"/>
    </row>
    <row r="20" spans="2:38" s="5" customFormat="1" ht="20.100000000000001" customHeight="1" x14ac:dyDescent="0.15">
      <c r="C20" s="7"/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15"/>
      <c r="U20" s="15"/>
      <c r="V20" s="15"/>
      <c r="W20" s="16"/>
      <c r="X20" s="17"/>
      <c r="Y20" s="17"/>
      <c r="Z20" s="16"/>
      <c r="AA20" s="18"/>
      <c r="AB20" s="18"/>
      <c r="AC20" s="16"/>
      <c r="AD20" s="17"/>
      <c r="AE20" s="17"/>
      <c r="AF20" s="16"/>
      <c r="AG20" s="19"/>
      <c r="AH20" s="19"/>
      <c r="AI20" s="13"/>
      <c r="AJ20" s="20"/>
      <c r="AK20" s="20"/>
      <c r="AL20" s="20"/>
    </row>
    <row r="21" spans="2:38" s="5" customFormat="1" ht="20.100000000000001" customHeight="1" x14ac:dyDescent="0.15">
      <c r="C21" s="8" t="s">
        <v>5</v>
      </c>
      <c r="D21" s="8" t="str">
        <f ca="1">"平成"&amp;TEXT(TODAY(),"e")&amp;"年3月31日に任用中断のあった６・６講師"</f>
        <v>平成27年3月31日に任用中断のあった６・６講師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9"/>
      <c r="AH21" s="9"/>
      <c r="AI21" s="7"/>
      <c r="AJ21" s="7"/>
      <c r="AK21" s="7"/>
      <c r="AL21" s="7"/>
    </row>
    <row r="22" spans="2:38" s="5" customFormat="1" ht="20.100000000000001" customHeight="1" x14ac:dyDescent="0.15">
      <c r="C22" s="7"/>
      <c r="D22" s="8"/>
      <c r="E22" s="7" t="s">
        <v>13</v>
      </c>
      <c r="F22" s="7" t="s">
        <v>31</v>
      </c>
      <c r="G22" s="7"/>
      <c r="I22" s="65"/>
      <c r="J22" s="65"/>
      <c r="K22" s="65"/>
      <c r="L22" s="65"/>
      <c r="M22" s="65"/>
      <c r="N22" s="65"/>
      <c r="O22" s="65"/>
      <c r="P22" s="7" t="s">
        <v>30</v>
      </c>
      <c r="Q22" s="7"/>
      <c r="R22" s="7"/>
      <c r="S22" s="7"/>
      <c r="T22" s="7"/>
      <c r="U22" s="7"/>
      <c r="V22" s="7"/>
      <c r="W22" s="7"/>
      <c r="X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</row>
    <row r="23" spans="2:38" s="5" customFormat="1" ht="20.100000000000001" customHeight="1" x14ac:dyDescent="0.15">
      <c r="C23" s="7"/>
      <c r="D23" s="8"/>
      <c r="E23" s="7"/>
      <c r="F23" s="7"/>
      <c r="G23" s="10"/>
      <c r="I23" s="14" t="s">
        <v>14</v>
      </c>
      <c r="J23" s="10"/>
      <c r="K23" s="10"/>
      <c r="L23" s="10"/>
      <c r="M23" s="11"/>
      <c r="N23" s="11"/>
      <c r="O23" s="63" t="str">
        <f ca="1">"平成"&amp;TEXT(TODAY(),"e")-1&amp;"年10月 1日"</f>
        <v>平成26年10月 1日</v>
      </c>
      <c r="P23" s="63"/>
      <c r="Q23" s="63"/>
      <c r="R23" s="63"/>
      <c r="S23" s="63"/>
      <c r="T23" s="63"/>
      <c r="U23" s="63"/>
      <c r="V23" s="63"/>
      <c r="W23" s="63"/>
      <c r="X23" s="63"/>
      <c r="Y23" s="5" t="s">
        <v>6</v>
      </c>
      <c r="Z23" s="7"/>
      <c r="AA23" s="63" t="str">
        <f ca="1">"平成"&amp;TEXT(TODAY(),"e")&amp;"年3月 30日"</f>
        <v>平成27年3月 30日</v>
      </c>
      <c r="AB23" s="63"/>
      <c r="AC23" s="63"/>
      <c r="AD23" s="63"/>
      <c r="AE23" s="63"/>
      <c r="AF23" s="63"/>
      <c r="AG23" s="63"/>
      <c r="AH23" s="63"/>
      <c r="AI23" s="63"/>
      <c r="AJ23" s="13"/>
      <c r="AK23" s="13"/>
      <c r="AL23" s="13"/>
    </row>
    <row r="24" spans="2:38" s="5" customFormat="1" ht="20.100000000000001" customHeight="1" x14ac:dyDescent="0.15">
      <c r="C24" s="7"/>
      <c r="D24" s="8"/>
      <c r="E24" s="7" t="s">
        <v>13</v>
      </c>
      <c r="F24" s="7" t="s">
        <v>16</v>
      </c>
      <c r="G24" s="10"/>
      <c r="I24" s="14" t="s">
        <v>14</v>
      </c>
      <c r="J24" s="10"/>
      <c r="K24" s="10"/>
      <c r="L24" s="10"/>
      <c r="M24" s="11"/>
      <c r="N24" s="11"/>
      <c r="O24" s="63" t="str">
        <f ca="1">"平成"&amp;TEXT(TODAY(),"e")&amp;"年4月 1日"</f>
        <v>平成27年4月 1日</v>
      </c>
      <c r="P24" s="63"/>
      <c r="Q24" s="63"/>
      <c r="R24" s="63"/>
      <c r="S24" s="63"/>
      <c r="T24" s="63"/>
      <c r="U24" s="63"/>
      <c r="V24" s="63"/>
      <c r="W24" s="63"/>
      <c r="X24" s="63"/>
      <c r="Y24" s="5" t="s">
        <v>6</v>
      </c>
      <c r="Z24" s="7"/>
      <c r="AA24" s="63" t="str">
        <f ca="1">"平成"&amp;TEXT(TODAY(),"e")&amp;"年9月 30日"</f>
        <v>平成27年9月 30日</v>
      </c>
      <c r="AB24" s="63"/>
      <c r="AC24" s="63"/>
      <c r="AD24" s="63"/>
      <c r="AE24" s="63"/>
      <c r="AF24" s="63"/>
      <c r="AG24" s="63"/>
      <c r="AH24" s="63"/>
      <c r="AI24" s="63"/>
      <c r="AJ24" s="13"/>
      <c r="AK24" s="13"/>
      <c r="AL24" s="13"/>
    </row>
    <row r="25" spans="2:38" s="5" customFormat="1" ht="20.100000000000001" customHeight="1" x14ac:dyDescent="0.15">
      <c r="C25" s="7"/>
      <c r="D25" s="8"/>
      <c r="E25" s="7"/>
      <c r="F25" s="7"/>
      <c r="G25" s="10"/>
      <c r="I25" s="14"/>
      <c r="J25" s="10"/>
      <c r="K25" s="10"/>
      <c r="L25" s="10"/>
      <c r="M25" s="11"/>
      <c r="N25" s="11"/>
      <c r="O25" s="42"/>
      <c r="P25" s="42"/>
      <c r="Q25" s="42"/>
      <c r="R25" s="42"/>
      <c r="S25" s="42"/>
      <c r="T25" s="42"/>
      <c r="U25" s="42"/>
      <c r="V25" s="42"/>
      <c r="W25" s="42"/>
      <c r="X25" s="42"/>
      <c r="Z25" s="7"/>
      <c r="AA25" s="42"/>
      <c r="AB25" s="42"/>
      <c r="AC25" s="42"/>
      <c r="AD25" s="42"/>
      <c r="AE25" s="42"/>
      <c r="AF25" s="42"/>
      <c r="AG25" s="42"/>
      <c r="AH25" s="42"/>
      <c r="AI25" s="42"/>
      <c r="AJ25" s="13"/>
      <c r="AK25" s="13"/>
      <c r="AL25" s="13"/>
    </row>
    <row r="26" spans="2:38" s="5" customFormat="1" ht="20.100000000000001" customHeight="1" x14ac:dyDescent="0.15">
      <c r="C26" s="7"/>
      <c r="D26" s="8"/>
      <c r="E26" s="7" t="s">
        <v>19</v>
      </c>
      <c r="F26" s="7"/>
      <c r="G26" s="7"/>
      <c r="H26" s="10"/>
      <c r="I26" s="10"/>
      <c r="J26" s="10"/>
      <c r="K26" s="10"/>
      <c r="L26" s="10"/>
      <c r="M26" s="64" t="s">
        <v>17</v>
      </c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57" t="s">
        <v>18</v>
      </c>
      <c r="Y26" s="57"/>
      <c r="Z26" s="57"/>
      <c r="AA26" s="57"/>
      <c r="AB26" s="57"/>
      <c r="AC26" s="57"/>
      <c r="AD26" s="57"/>
      <c r="AE26" s="57"/>
      <c r="AF26" s="57"/>
      <c r="AG26" s="57"/>
      <c r="AH26" s="13"/>
      <c r="AI26" s="13"/>
      <c r="AJ26" s="13"/>
      <c r="AK26" s="13"/>
      <c r="AL26" s="13"/>
    </row>
    <row r="27" spans="2:38" s="21" customFormat="1" ht="19.5" customHeight="1" x14ac:dyDescent="0.15">
      <c r="C27" s="22"/>
      <c r="D27" s="23"/>
      <c r="E27" s="22"/>
      <c r="F27" s="22"/>
      <c r="G27" s="22"/>
      <c r="H27" s="22"/>
      <c r="I27" s="22"/>
      <c r="J27" s="22"/>
      <c r="K27" s="24"/>
      <c r="L27" s="24"/>
      <c r="M27" s="24"/>
      <c r="N27" s="24"/>
      <c r="O27" s="24"/>
      <c r="P27" s="24"/>
      <c r="Q27" s="25"/>
      <c r="R27" s="25"/>
      <c r="S27" s="26"/>
      <c r="T27" s="27"/>
      <c r="U27" s="28"/>
      <c r="V27" s="28"/>
      <c r="W27" s="29"/>
      <c r="X27" s="29"/>
      <c r="Y27" s="29"/>
      <c r="Z27" s="29"/>
      <c r="AA27" s="29"/>
      <c r="AB27" s="29"/>
      <c r="AC27" s="25"/>
      <c r="AD27" s="25"/>
      <c r="AG27" s="28"/>
      <c r="AH27" s="28"/>
      <c r="AI27" s="30"/>
      <c r="AJ27" s="31"/>
      <c r="AK27" s="31"/>
    </row>
    <row r="28" spans="2:38" s="21" customFormat="1" ht="19.5" customHeight="1" x14ac:dyDescent="0.15">
      <c r="C28" s="23" t="s">
        <v>5</v>
      </c>
      <c r="D28" s="8" t="str">
        <f ca="1">"平成"&amp;TEXT(TODAY(),"e")-1&amp;"年12月2日～平成"&amp;TEXT(TODAY(),"e")&amp;"年6月1日の全期間病休又は有給休職"</f>
        <v>平成26年12月2日～平成27年6月1日の全期間病休又は有給休職</v>
      </c>
      <c r="E28" s="22"/>
      <c r="F28" s="22"/>
      <c r="G28" s="22"/>
      <c r="H28" s="22"/>
      <c r="I28" s="22"/>
      <c r="J28" s="22"/>
      <c r="K28" s="32"/>
      <c r="L28" s="32"/>
      <c r="M28" s="32"/>
      <c r="N28" s="32"/>
      <c r="O28" s="32"/>
      <c r="P28" s="32"/>
      <c r="Q28" s="32"/>
      <c r="R28" s="32"/>
      <c r="S28" s="32"/>
      <c r="T28" s="29"/>
      <c r="U28" s="29"/>
      <c r="V28" s="33"/>
      <c r="W28" s="33"/>
      <c r="X28" s="33"/>
      <c r="Y28" s="33"/>
      <c r="Z28" s="33"/>
      <c r="AA28" s="33"/>
      <c r="AB28" s="33"/>
      <c r="AC28" s="34"/>
      <c r="AD28" s="34"/>
      <c r="AE28" s="34"/>
      <c r="AF28" s="33"/>
      <c r="AG28" s="33"/>
      <c r="AH28" s="33"/>
      <c r="AI28" s="33"/>
      <c r="AJ28" s="33"/>
      <c r="AK28" s="33"/>
      <c r="AL28" s="33"/>
    </row>
    <row r="29" spans="2:38" s="5" customFormat="1" ht="19.5" customHeight="1" x14ac:dyDescent="0.15">
      <c r="B29" s="6"/>
      <c r="D29" s="35"/>
      <c r="E29" s="42"/>
      <c r="F29" s="36" t="s">
        <v>11</v>
      </c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12" t="s">
        <v>27</v>
      </c>
      <c r="R29" s="12"/>
      <c r="S29" s="12"/>
      <c r="T29" s="12"/>
      <c r="U29" s="12"/>
      <c r="V29" s="12"/>
      <c r="W29" s="12"/>
      <c r="X29" s="12"/>
      <c r="Y29" s="12" t="s">
        <v>28</v>
      </c>
      <c r="Z29" s="12"/>
      <c r="AI29" s="42"/>
      <c r="AJ29" s="42"/>
      <c r="AK29" s="42"/>
      <c r="AL29" s="42"/>
    </row>
    <row r="30" spans="2:38" s="5" customFormat="1" ht="20.100000000000001" customHeight="1" x14ac:dyDescent="0.15">
      <c r="C30" s="7"/>
      <c r="D30" s="8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7"/>
      <c r="R30" s="7"/>
      <c r="S30" s="7"/>
      <c r="T30" s="7"/>
      <c r="U30" s="7"/>
      <c r="V30" s="7"/>
      <c r="W30" s="7"/>
      <c r="X30" s="7"/>
      <c r="Y30" s="7"/>
      <c r="Z30" s="7"/>
      <c r="AB30" s="7"/>
      <c r="AC30" s="7"/>
      <c r="AD30" s="7"/>
      <c r="AE30" s="7"/>
      <c r="AF30" s="9"/>
      <c r="AH30" s="9"/>
      <c r="AI30" s="7"/>
      <c r="AJ30" s="7"/>
      <c r="AK30" s="7"/>
      <c r="AL30" s="7"/>
    </row>
    <row r="31" spans="2:38" s="5" customFormat="1" ht="20.100000000000001" customHeight="1" x14ac:dyDescent="0.15">
      <c r="C31" s="23" t="s">
        <v>5</v>
      </c>
      <c r="D31" s="8" t="str">
        <f ca="1">"平成"&amp;TEXT(TODAY(),"e")&amp;"年6月1日現在　無給休職"</f>
        <v>平成27年6月1日現在　無給休職</v>
      </c>
      <c r="E31" s="22"/>
      <c r="F31" s="22"/>
      <c r="G31" s="22"/>
      <c r="H31" s="22"/>
      <c r="I31" s="22"/>
      <c r="J31" s="22"/>
      <c r="K31" s="32"/>
      <c r="L31" s="32"/>
      <c r="M31" s="32"/>
      <c r="N31" s="32"/>
      <c r="O31" s="32"/>
      <c r="P31" s="32"/>
      <c r="Q31" s="32"/>
      <c r="R31" s="32"/>
      <c r="S31" s="32"/>
      <c r="T31" s="29"/>
      <c r="U31" s="29"/>
      <c r="V31" s="33"/>
      <c r="W31" s="33"/>
      <c r="X31" s="33"/>
      <c r="Y31" s="33"/>
      <c r="Z31" s="33"/>
      <c r="AA31" s="33"/>
      <c r="AB31" s="33"/>
      <c r="AC31" s="34"/>
      <c r="AD31" s="34"/>
      <c r="AE31" s="34"/>
      <c r="AF31" s="33"/>
      <c r="AH31" s="9"/>
      <c r="AI31" s="7"/>
      <c r="AJ31" s="7"/>
      <c r="AK31" s="7"/>
      <c r="AL31" s="7"/>
    </row>
    <row r="32" spans="2:38" s="5" customFormat="1" ht="20.100000000000001" customHeight="1" x14ac:dyDescent="0.15">
      <c r="D32" s="35"/>
      <c r="E32" s="42"/>
      <c r="F32" s="36" t="s">
        <v>29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12" t="s">
        <v>27</v>
      </c>
      <c r="R32" s="12"/>
      <c r="S32" s="12"/>
      <c r="T32" s="12"/>
      <c r="U32" s="12"/>
      <c r="V32" s="12"/>
      <c r="W32" s="12"/>
      <c r="X32" s="12"/>
      <c r="Y32" s="12" t="s">
        <v>28</v>
      </c>
      <c r="Z32" s="12"/>
      <c r="AH32" s="9"/>
      <c r="AI32" s="7"/>
      <c r="AJ32" s="7"/>
      <c r="AK32" s="7"/>
      <c r="AL32" s="7"/>
    </row>
    <row r="33" spans="2:39" s="5" customFormat="1" ht="20.100000000000001" customHeight="1" x14ac:dyDescent="0.15">
      <c r="C33" s="7"/>
      <c r="D33" s="8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7"/>
      <c r="R33" s="7"/>
      <c r="S33" s="7"/>
      <c r="T33" s="7"/>
      <c r="U33" s="7"/>
      <c r="V33" s="7"/>
      <c r="W33" s="7"/>
      <c r="X33" s="7"/>
      <c r="Y33" s="7"/>
      <c r="Z33" s="7"/>
      <c r="AB33" s="7"/>
      <c r="AC33" s="7"/>
      <c r="AD33" s="7"/>
      <c r="AE33" s="7"/>
      <c r="AF33" s="9"/>
      <c r="AH33" s="9"/>
      <c r="AI33" s="7"/>
      <c r="AJ33" s="7"/>
      <c r="AK33" s="7"/>
      <c r="AL33" s="7"/>
    </row>
    <row r="34" spans="2:39" s="5" customFormat="1" ht="19.5" customHeight="1" x14ac:dyDescent="0.15">
      <c r="C34" s="23" t="s">
        <v>5</v>
      </c>
      <c r="D34" s="8" t="str">
        <f ca="1">"平成"&amp;TEXT(TODAY(),"e")&amp;"年6月1日現在　組合専従による休職"</f>
        <v>平成27年6月1日現在　組合専従による休職</v>
      </c>
      <c r="E34" s="22"/>
      <c r="F34" s="22"/>
      <c r="G34" s="22"/>
      <c r="H34" s="22"/>
      <c r="I34" s="22"/>
      <c r="J34" s="22"/>
      <c r="K34" s="32"/>
      <c r="L34" s="32"/>
      <c r="M34" s="32"/>
      <c r="N34" s="32"/>
      <c r="O34" s="32"/>
      <c r="P34" s="32"/>
      <c r="Q34" s="32"/>
      <c r="R34" s="32"/>
      <c r="S34" s="32"/>
      <c r="T34" s="29"/>
      <c r="U34" s="29"/>
      <c r="V34" s="33"/>
      <c r="W34" s="33"/>
      <c r="X34" s="33"/>
      <c r="Y34" s="33"/>
      <c r="Z34" s="33"/>
      <c r="AA34" s="33"/>
      <c r="AB34" s="33"/>
      <c r="AC34" s="34"/>
      <c r="AD34" s="34"/>
      <c r="AE34" s="34"/>
      <c r="AF34" s="33"/>
      <c r="AH34" s="9"/>
      <c r="AI34" s="7"/>
      <c r="AJ34" s="7"/>
      <c r="AK34" s="7"/>
      <c r="AL34" s="7"/>
    </row>
    <row r="35" spans="2:39" s="5" customFormat="1" ht="20.100000000000001" customHeight="1" x14ac:dyDescent="0.15">
      <c r="D35" s="35"/>
      <c r="E35" s="42"/>
      <c r="F35" s="36" t="s">
        <v>29</v>
      </c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12" t="s">
        <v>27</v>
      </c>
      <c r="R35" s="12"/>
      <c r="S35" s="12"/>
      <c r="T35" s="12"/>
      <c r="U35" s="12"/>
      <c r="V35" s="12"/>
      <c r="W35" s="12"/>
      <c r="X35" s="12"/>
      <c r="Y35" s="12" t="s">
        <v>28</v>
      </c>
      <c r="Z35" s="12"/>
    </row>
    <row r="36" spans="2:39" s="5" customFormat="1" ht="20.100000000000001" customHeight="1" x14ac:dyDescent="0.15">
      <c r="C36" s="7"/>
      <c r="D36" s="8"/>
      <c r="E36" s="7"/>
      <c r="F36" s="7"/>
      <c r="G36" s="7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6"/>
      <c r="T36" s="37"/>
      <c r="U36" s="37"/>
      <c r="V36" s="37"/>
      <c r="W36" s="16"/>
      <c r="X36" s="16"/>
      <c r="Y36" s="16"/>
      <c r="Z36" s="16"/>
      <c r="AA36" s="37"/>
      <c r="AB36" s="37"/>
      <c r="AC36" s="37"/>
      <c r="AD36" s="37"/>
      <c r="AE36" s="37"/>
      <c r="AF36" s="37"/>
      <c r="AG36" s="21"/>
      <c r="AH36" s="21"/>
      <c r="AI36" s="21"/>
      <c r="AJ36" s="21"/>
      <c r="AK36" s="21"/>
      <c r="AL36" s="21"/>
    </row>
    <row r="37" spans="2:39" s="5" customFormat="1" ht="20.100000000000001" customHeight="1" x14ac:dyDescent="0.15">
      <c r="B37" s="21"/>
      <c r="C37" s="23" t="s">
        <v>5</v>
      </c>
      <c r="D37" s="8" t="s">
        <v>20</v>
      </c>
      <c r="E37" s="22"/>
      <c r="F37" s="22"/>
      <c r="G37" s="22"/>
      <c r="H37" s="22"/>
      <c r="I37" s="22"/>
      <c r="J37" s="22"/>
      <c r="K37" s="32"/>
      <c r="L37" s="32"/>
      <c r="M37" s="32"/>
      <c r="N37" s="32"/>
      <c r="O37" s="32"/>
      <c r="P37" s="32"/>
      <c r="Q37" s="32"/>
      <c r="R37" s="32"/>
      <c r="S37" s="32"/>
      <c r="T37" s="29"/>
      <c r="U37" s="29"/>
      <c r="V37" s="33"/>
      <c r="W37" s="33"/>
      <c r="X37" s="33"/>
      <c r="Y37" s="33"/>
      <c r="Z37" s="33"/>
      <c r="AA37" s="33"/>
      <c r="AB37" s="33"/>
      <c r="AC37" s="34"/>
      <c r="AD37" s="34"/>
      <c r="AE37" s="34"/>
      <c r="AF37" s="47"/>
      <c r="AG37" s="33"/>
      <c r="AH37" s="33"/>
      <c r="AI37" s="33"/>
      <c r="AJ37" s="33"/>
      <c r="AK37" s="33"/>
      <c r="AL37" s="33"/>
      <c r="AM37" s="21"/>
    </row>
    <row r="38" spans="2:39" s="5" customFormat="1" ht="20.100000000000001" customHeight="1" x14ac:dyDescent="0.15">
      <c r="B38" s="6"/>
      <c r="D38" s="35"/>
      <c r="E38" s="38" t="str">
        <f ca="1">"平成"&amp;TEXT(TODAY(),"e")-1&amp;"年12月2日～平成"&amp;TEXT(TODAY(),"e")&amp;"年6月1日までの間における任用期間"</f>
        <v>平成26年12月2日～平成27年6月1日までの間における任用期間</v>
      </c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7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</row>
    <row r="39" spans="2:39" s="5" customFormat="1" ht="3.75" customHeight="1" x14ac:dyDescent="0.15">
      <c r="B39" s="6"/>
      <c r="D39" s="35"/>
      <c r="E39" s="39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7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6"/>
      <c r="AL39" s="42"/>
    </row>
    <row r="40" spans="2:39" s="5" customFormat="1" ht="20.100000000000001" customHeight="1" x14ac:dyDescent="0.15">
      <c r="C40" s="7"/>
      <c r="D40" s="8"/>
      <c r="E40" s="7" t="s">
        <v>21</v>
      </c>
      <c r="F40" s="7"/>
      <c r="G40" s="7"/>
      <c r="H40" s="42" t="s">
        <v>33</v>
      </c>
      <c r="I40" s="61"/>
      <c r="J40" s="61"/>
      <c r="K40" s="61"/>
      <c r="L40" s="61"/>
      <c r="M40" s="42" t="s">
        <v>32</v>
      </c>
      <c r="N40" s="62"/>
      <c r="O40" s="62"/>
      <c r="P40" s="62"/>
      <c r="Q40" s="62"/>
      <c r="R40" s="62"/>
      <c r="S40" s="62"/>
      <c r="T40" s="62"/>
      <c r="U40" s="62"/>
      <c r="V40" s="62"/>
      <c r="W40" s="7" t="s">
        <v>6</v>
      </c>
      <c r="X40" s="7"/>
      <c r="Y40" s="62"/>
      <c r="Z40" s="62"/>
      <c r="AA40" s="62"/>
      <c r="AB40" s="62"/>
      <c r="AC40" s="62"/>
      <c r="AD40" s="62"/>
      <c r="AE40" s="62"/>
      <c r="AF40" s="62"/>
      <c r="AG40" s="62"/>
      <c r="AH40" s="44">
        <f>IF(AND(N40=0,Y40=0),0,DATEDIF(N40,Y40+1,"M"))</f>
        <v>0</v>
      </c>
      <c r="AI40" s="40" t="s">
        <v>22</v>
      </c>
      <c r="AJ40" s="40"/>
      <c r="AK40" s="40">
        <f>IF(AND(N40=0,Y40=0),0,DATEDIF(N40,Y40+1,"MD"))</f>
        <v>0</v>
      </c>
      <c r="AL40" s="40" t="s">
        <v>24</v>
      </c>
    </row>
    <row r="41" spans="2:39" s="5" customFormat="1" ht="3.75" customHeight="1" x14ac:dyDescent="0.15">
      <c r="B41" s="6"/>
      <c r="D41" s="35"/>
      <c r="E41" s="39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7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6"/>
      <c r="AL41" s="42"/>
    </row>
    <row r="42" spans="2:39" s="5" customFormat="1" ht="20.100000000000001" customHeight="1" x14ac:dyDescent="0.15">
      <c r="C42" s="7"/>
      <c r="D42" s="8"/>
      <c r="E42" s="7" t="s">
        <v>21</v>
      </c>
      <c r="F42" s="7"/>
      <c r="G42" s="7"/>
      <c r="H42" s="42" t="s">
        <v>33</v>
      </c>
      <c r="I42" s="61"/>
      <c r="J42" s="61"/>
      <c r="K42" s="61"/>
      <c r="L42" s="61"/>
      <c r="M42" s="42" t="s">
        <v>32</v>
      </c>
      <c r="N42" s="62"/>
      <c r="O42" s="62"/>
      <c r="P42" s="62"/>
      <c r="Q42" s="62"/>
      <c r="R42" s="62"/>
      <c r="S42" s="62"/>
      <c r="T42" s="62"/>
      <c r="U42" s="62"/>
      <c r="V42" s="62"/>
      <c r="W42" s="7" t="s">
        <v>6</v>
      </c>
      <c r="X42" s="7"/>
      <c r="Y42" s="62"/>
      <c r="Z42" s="62"/>
      <c r="AA42" s="62"/>
      <c r="AB42" s="62"/>
      <c r="AC42" s="62"/>
      <c r="AD42" s="62"/>
      <c r="AE42" s="62"/>
      <c r="AF42" s="62"/>
      <c r="AG42" s="62"/>
      <c r="AH42" s="44">
        <f>IF(AND(N42=0,Y42=0),0,DATEDIF(N42,Y42+1,"M"))</f>
        <v>0</v>
      </c>
      <c r="AI42" s="40" t="s">
        <v>22</v>
      </c>
      <c r="AJ42" s="40"/>
      <c r="AK42" s="40">
        <f>IF(AND(N42=0,Y42=0),0,DATEDIF(N42,Y42+1,"MD"))</f>
        <v>0</v>
      </c>
      <c r="AL42" s="40" t="s">
        <v>24</v>
      </c>
    </row>
    <row r="43" spans="2:39" s="5" customFormat="1" ht="3.75" customHeight="1" x14ac:dyDescent="0.15">
      <c r="B43" s="6"/>
      <c r="D43" s="35"/>
      <c r="E43" s="39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7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6"/>
      <c r="AL43" s="42"/>
    </row>
    <row r="44" spans="2:39" s="5" customFormat="1" ht="20.100000000000001" customHeight="1" x14ac:dyDescent="0.15">
      <c r="C44" s="7"/>
      <c r="D44" s="8"/>
      <c r="E44" s="7" t="s">
        <v>21</v>
      </c>
      <c r="F44" s="7"/>
      <c r="G44" s="7"/>
      <c r="H44" s="42" t="s">
        <v>33</v>
      </c>
      <c r="I44" s="61"/>
      <c r="J44" s="61"/>
      <c r="K44" s="61"/>
      <c r="L44" s="61"/>
      <c r="M44" s="42" t="s">
        <v>32</v>
      </c>
      <c r="N44" s="62"/>
      <c r="O44" s="62"/>
      <c r="P44" s="62"/>
      <c r="Q44" s="62"/>
      <c r="R44" s="62"/>
      <c r="S44" s="62"/>
      <c r="T44" s="62"/>
      <c r="U44" s="62"/>
      <c r="V44" s="62"/>
      <c r="W44" s="7" t="s">
        <v>6</v>
      </c>
      <c r="X44" s="7"/>
      <c r="Y44" s="62"/>
      <c r="Z44" s="62"/>
      <c r="AA44" s="62"/>
      <c r="AB44" s="62"/>
      <c r="AC44" s="62"/>
      <c r="AD44" s="62"/>
      <c r="AE44" s="62"/>
      <c r="AF44" s="62"/>
      <c r="AG44" s="62"/>
      <c r="AH44" s="44">
        <f>IF(AND(N44=0,Y44=0),0,DATEDIF(N44,Y44+1,"M"))</f>
        <v>0</v>
      </c>
      <c r="AI44" s="40" t="s">
        <v>22</v>
      </c>
      <c r="AJ44" s="40"/>
      <c r="AK44" s="40">
        <f>IF(AND(N44=0,Y44=0),0,DATEDIF(N44,Y44+1,"MD"))</f>
        <v>0</v>
      </c>
      <c r="AL44" s="40" t="s">
        <v>23</v>
      </c>
    </row>
    <row r="45" spans="2:39" s="5" customFormat="1" ht="3.75" customHeight="1" x14ac:dyDescent="0.15">
      <c r="B45" s="6"/>
      <c r="D45" s="35"/>
      <c r="E45" s="39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7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6"/>
      <c r="AL45" s="42"/>
    </row>
    <row r="46" spans="2:39" s="5" customFormat="1" ht="20.100000000000001" customHeight="1" x14ac:dyDescent="0.15">
      <c r="C46" s="7"/>
      <c r="D46" s="8"/>
      <c r="E46" s="7" t="s">
        <v>21</v>
      </c>
      <c r="F46" s="7"/>
      <c r="G46" s="7"/>
      <c r="H46" s="42" t="s">
        <v>33</v>
      </c>
      <c r="I46" s="61"/>
      <c r="J46" s="61"/>
      <c r="K46" s="61"/>
      <c r="L46" s="61"/>
      <c r="M46" s="42" t="s">
        <v>32</v>
      </c>
      <c r="N46" s="62"/>
      <c r="O46" s="62"/>
      <c r="P46" s="62"/>
      <c r="Q46" s="62"/>
      <c r="R46" s="62"/>
      <c r="S46" s="62"/>
      <c r="T46" s="62"/>
      <c r="U46" s="62"/>
      <c r="V46" s="62"/>
      <c r="W46" s="7" t="s">
        <v>6</v>
      </c>
      <c r="X46" s="7"/>
      <c r="Y46" s="62"/>
      <c r="Z46" s="62"/>
      <c r="AA46" s="62"/>
      <c r="AB46" s="62"/>
      <c r="AC46" s="62"/>
      <c r="AD46" s="62"/>
      <c r="AE46" s="62"/>
      <c r="AF46" s="62"/>
      <c r="AG46" s="62"/>
      <c r="AH46" s="44">
        <f>IF(AND(N46=0,Y46=0),0,DATEDIF(N46,Y46+1,"M"))</f>
        <v>0</v>
      </c>
      <c r="AI46" s="40" t="s">
        <v>22</v>
      </c>
      <c r="AJ46" s="40"/>
      <c r="AK46" s="40">
        <f>IF(AND(N46=0,Y46=0),0,DATEDIF(N46,Y46+1,"MD"))</f>
        <v>0</v>
      </c>
      <c r="AL46" s="40" t="s">
        <v>23</v>
      </c>
    </row>
    <row r="47" spans="2:39" s="5" customFormat="1" ht="3.75" customHeight="1" x14ac:dyDescent="0.15">
      <c r="B47" s="6"/>
      <c r="D47" s="35"/>
      <c r="E47" s="39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7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6"/>
      <c r="AL47" s="42"/>
    </row>
    <row r="48" spans="2:39" s="5" customFormat="1" ht="20.100000000000001" customHeight="1" x14ac:dyDescent="0.15">
      <c r="C48" s="7"/>
      <c r="D48" s="8"/>
      <c r="E48" s="7" t="s">
        <v>21</v>
      </c>
      <c r="F48" s="7"/>
      <c r="G48" s="7"/>
      <c r="H48" s="42" t="s">
        <v>33</v>
      </c>
      <c r="I48" s="61"/>
      <c r="J48" s="61"/>
      <c r="K48" s="61"/>
      <c r="L48" s="61"/>
      <c r="M48" s="42" t="s">
        <v>32</v>
      </c>
      <c r="N48" s="62"/>
      <c r="O48" s="62"/>
      <c r="P48" s="62"/>
      <c r="Q48" s="62"/>
      <c r="R48" s="62"/>
      <c r="S48" s="62"/>
      <c r="T48" s="62"/>
      <c r="U48" s="62"/>
      <c r="V48" s="62"/>
      <c r="W48" s="7" t="s">
        <v>6</v>
      </c>
      <c r="X48" s="7"/>
      <c r="Y48" s="62"/>
      <c r="Z48" s="62"/>
      <c r="AA48" s="62"/>
      <c r="AB48" s="62"/>
      <c r="AC48" s="62"/>
      <c r="AD48" s="62"/>
      <c r="AE48" s="62"/>
      <c r="AF48" s="62"/>
      <c r="AG48" s="62"/>
      <c r="AH48" s="44">
        <f>IF(AND(N48=0,Y48=0),0,DATEDIF(N48,Y48+1,"M"))</f>
        <v>0</v>
      </c>
      <c r="AI48" s="40" t="s">
        <v>22</v>
      </c>
      <c r="AJ48" s="40"/>
      <c r="AK48" s="40">
        <f>IF(AND(N48=0,Y48=0),0,DATEDIF(N48,Y48+1,"MD"))</f>
        <v>0</v>
      </c>
      <c r="AL48" s="40" t="s">
        <v>23</v>
      </c>
    </row>
    <row r="49" spans="3:38" s="5" customFormat="1" ht="20.100000000000001" customHeight="1" x14ac:dyDescent="0.15">
      <c r="C49" s="7"/>
      <c r="D49" s="8"/>
      <c r="E49" s="7"/>
      <c r="F49" s="7"/>
      <c r="G49" s="7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2"/>
      <c r="U49" s="12"/>
      <c r="V49" s="12"/>
      <c r="W49" s="12"/>
      <c r="X49" s="12"/>
      <c r="Y49" s="12"/>
      <c r="Z49" s="16"/>
      <c r="AA49" s="12"/>
      <c r="AB49" s="12"/>
      <c r="AC49" s="12"/>
      <c r="AD49" s="12"/>
      <c r="AE49" s="12"/>
      <c r="AF49" s="12"/>
    </row>
    <row r="50" spans="3:38" s="5" customFormat="1" ht="20.100000000000001" customHeight="1" x14ac:dyDescent="0.15">
      <c r="C50" s="7"/>
      <c r="D50" s="8"/>
      <c r="E50" s="7"/>
      <c r="F50" s="7"/>
      <c r="G50" s="7" t="s">
        <v>36</v>
      </c>
      <c r="H50" s="10"/>
      <c r="I50" s="10"/>
      <c r="J50" s="60">
        <f>SUM(AH40:AH48)</f>
        <v>0</v>
      </c>
      <c r="K50" s="60"/>
      <c r="L50" s="60"/>
      <c r="M50" s="41" t="s">
        <v>35</v>
      </c>
      <c r="N50" s="60">
        <f>SUM(AK40:AK48)</f>
        <v>0</v>
      </c>
      <c r="O50" s="60"/>
      <c r="P50" s="60"/>
      <c r="Q50" s="41" t="s">
        <v>34</v>
      </c>
      <c r="R50" s="10"/>
      <c r="S50" s="16" t="s">
        <v>25</v>
      </c>
      <c r="T50" s="37" t="s">
        <v>37</v>
      </c>
      <c r="U50" s="37"/>
      <c r="V50" s="37"/>
      <c r="W50" s="16"/>
      <c r="X50" s="16"/>
      <c r="Y50" s="16"/>
      <c r="Z50" s="16"/>
      <c r="AA50" s="37"/>
      <c r="AB50" s="37"/>
      <c r="AC50" s="37"/>
      <c r="AD50" s="37"/>
      <c r="AE50" s="37"/>
      <c r="AF50" s="59">
        <f>IF(OR(N50&lt;30,J50=5),SUM(AH40:AH48),J50+QUOTIENT(N50,30))</f>
        <v>0</v>
      </c>
      <c r="AG50" s="59"/>
      <c r="AH50" s="43" t="s">
        <v>26</v>
      </c>
      <c r="AI50" s="59">
        <f>IF(J50=5,N50,MOD(N50,30))</f>
        <v>0</v>
      </c>
      <c r="AJ50" s="59"/>
      <c r="AK50" s="43" t="s">
        <v>24</v>
      </c>
      <c r="AL50" s="21"/>
    </row>
    <row r="51" spans="3:38" s="5" customFormat="1" ht="20.100000000000001" customHeight="1" x14ac:dyDescent="0.15">
      <c r="C51" s="7"/>
      <c r="D51" s="8"/>
      <c r="E51" s="7"/>
      <c r="F51" s="7"/>
      <c r="G51" s="7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2"/>
      <c r="U51" s="12"/>
      <c r="V51" s="12"/>
      <c r="W51" s="16"/>
      <c r="X51" s="16"/>
      <c r="Y51" s="16"/>
      <c r="Z51" s="16"/>
      <c r="AA51" s="12"/>
      <c r="AB51" s="12"/>
      <c r="AC51" s="12"/>
      <c r="AD51" s="12"/>
      <c r="AE51" s="12"/>
      <c r="AF51" s="12"/>
      <c r="AG51" s="13"/>
      <c r="AH51" s="13"/>
      <c r="AI51" s="13"/>
      <c r="AJ51" s="13"/>
      <c r="AK51" s="13"/>
      <c r="AL51" s="13"/>
    </row>
    <row r="52" spans="3:38" s="5" customFormat="1" ht="20.100000000000001" customHeight="1" x14ac:dyDescent="0.15">
      <c r="C52" s="7"/>
      <c r="D52" s="7"/>
      <c r="E52" s="7"/>
      <c r="F52" s="7"/>
      <c r="G52" s="7"/>
      <c r="H52" s="10"/>
      <c r="I52" s="10"/>
      <c r="J52" s="10"/>
      <c r="K52" s="10"/>
      <c r="M52" s="58" t="s">
        <v>57</v>
      </c>
      <c r="N52" s="58"/>
      <c r="O52" s="58"/>
      <c r="P52" s="58"/>
      <c r="Q52" s="57">
        <f>Sheet1!H9</f>
        <v>0</v>
      </c>
      <c r="R52" s="57"/>
      <c r="S52" s="12" t="s">
        <v>56</v>
      </c>
      <c r="T52" s="15"/>
      <c r="U52" s="15"/>
      <c r="V52" s="15"/>
      <c r="W52" s="56" t="s">
        <v>55</v>
      </c>
      <c r="X52" s="56"/>
      <c r="Y52" s="56"/>
      <c r="Z52" s="56"/>
      <c r="AA52" s="56">
        <f>Sheet1!D18</f>
        <v>0</v>
      </c>
      <c r="AB52" s="56"/>
      <c r="AC52" s="12" t="s">
        <v>56</v>
      </c>
      <c r="AD52" s="12"/>
      <c r="AE52" s="12"/>
      <c r="AF52" s="12"/>
      <c r="AG52" s="13"/>
      <c r="AH52" s="13"/>
      <c r="AI52" s="13"/>
      <c r="AJ52" s="13"/>
      <c r="AK52" s="13"/>
      <c r="AL52" s="13"/>
    </row>
    <row r="53" spans="3:38" ht="20.100000000000001" customHeight="1" x14ac:dyDescent="0.15"/>
    <row r="54" spans="3:38" ht="20.100000000000001" customHeight="1" x14ac:dyDescent="0.15"/>
    <row r="55" spans="3:38" ht="20.100000000000001" customHeight="1" x14ac:dyDescent="0.15"/>
    <row r="56" spans="3:38" ht="20.100000000000001" customHeight="1" x14ac:dyDescent="0.15"/>
    <row r="57" spans="3:38" ht="20.100000000000001" customHeight="1" x14ac:dyDescent="0.15"/>
    <row r="58" spans="3:38" ht="20.100000000000001" customHeight="1" x14ac:dyDescent="0.15"/>
    <row r="59" spans="3:38" ht="20.100000000000001" customHeight="1" x14ac:dyDescent="0.15"/>
    <row r="60" spans="3:38" ht="20.100000000000001" customHeight="1" x14ac:dyDescent="0.15"/>
    <row r="61" spans="3:38" ht="20.100000000000001" customHeight="1" x14ac:dyDescent="0.15"/>
    <row r="62" spans="3:38" ht="20.100000000000001" customHeight="1" x14ac:dyDescent="0.15"/>
    <row r="63" spans="3:38" ht="20.100000000000001" customHeight="1" x14ac:dyDescent="0.15"/>
    <row r="64" spans="3:38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</sheetData>
  <sheetProtection sheet="1" selectLockedCells="1"/>
  <mergeCells count="50">
    <mergeCell ref="C7:H7"/>
    <mergeCell ref="I7:R7"/>
    <mergeCell ref="S7:W7"/>
    <mergeCell ref="X5:AL5"/>
    <mergeCell ref="X6:AL6"/>
    <mergeCell ref="X7:AL7"/>
    <mergeCell ref="C2:AL2"/>
    <mergeCell ref="C5:H6"/>
    <mergeCell ref="I5:R6"/>
    <mergeCell ref="S5:W5"/>
    <mergeCell ref="S6:W6"/>
    <mergeCell ref="O11:X11"/>
    <mergeCell ref="M13:W13"/>
    <mergeCell ref="X13:AG13"/>
    <mergeCell ref="I40:L40"/>
    <mergeCell ref="I42:L42"/>
    <mergeCell ref="Y40:AG40"/>
    <mergeCell ref="Y42:AG42"/>
    <mergeCell ref="O17:X17"/>
    <mergeCell ref="AA17:AI17"/>
    <mergeCell ref="M19:W19"/>
    <mergeCell ref="X19:AG19"/>
    <mergeCell ref="O23:X23"/>
    <mergeCell ref="AA23:AI23"/>
    <mergeCell ref="Z11:AI11"/>
    <mergeCell ref="I22:O22"/>
    <mergeCell ref="I16:O16"/>
    <mergeCell ref="O24:X24"/>
    <mergeCell ref="M26:W26"/>
    <mergeCell ref="X26:AG26"/>
    <mergeCell ref="N40:V40"/>
    <mergeCell ref="Y48:AG48"/>
    <mergeCell ref="AA24:AI24"/>
    <mergeCell ref="N42:V42"/>
    <mergeCell ref="J50:L50"/>
    <mergeCell ref="N50:P50"/>
    <mergeCell ref="AF50:AG50"/>
    <mergeCell ref="I44:L44"/>
    <mergeCell ref="I46:L46"/>
    <mergeCell ref="I48:L48"/>
    <mergeCell ref="N44:V44"/>
    <mergeCell ref="Y44:AG44"/>
    <mergeCell ref="Y46:AG46"/>
    <mergeCell ref="N46:V46"/>
    <mergeCell ref="N48:V48"/>
    <mergeCell ref="AA52:AB52"/>
    <mergeCell ref="W52:Z52"/>
    <mergeCell ref="Q52:R52"/>
    <mergeCell ref="M52:P52"/>
    <mergeCell ref="AI50:AJ50"/>
  </mergeCells>
  <phoneticPr fontId="3"/>
  <dataValidations count="1">
    <dataValidation imeMode="on" allowBlank="1" showInputMessage="1" showErrorMessage="1" sqref="I5:R6 I16:O16 X5:AL6 I22:O22 I40:L40 I42:L42 I44:L44 I46:L46 I48:L48"/>
  </dataValidations>
  <printOptions horizontalCentered="1" verticalCentered="1"/>
  <pageMargins left="0.55118110236220474" right="0.31496062992125984" top="0.43307086614173229" bottom="0.23622047244094491" header="0.31496062992125984" footer="0.19685039370078741"/>
  <pageSetup paperSize="9" scale="88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M141"/>
  <sheetViews>
    <sheetView showGridLines="0" zoomScaleNormal="100" workbookViewId="0">
      <selection activeCell="I5" sqref="I5:R6"/>
    </sheetView>
  </sheetViews>
  <sheetFormatPr defaultRowHeight="14.25" x14ac:dyDescent="0.15"/>
  <cols>
    <col min="1" max="1" width="2.375" style="1" customWidth="1"/>
    <col min="2" max="13" width="2.625" style="1" customWidth="1"/>
    <col min="14" max="14" width="2.625" style="2" customWidth="1"/>
    <col min="15" max="76" width="2.625" style="1" customWidth="1"/>
    <col min="77" max="16384" width="9" style="1"/>
  </cols>
  <sheetData>
    <row r="2" spans="2:39" ht="17.25" customHeight="1" x14ac:dyDescent="0.15">
      <c r="C2" s="66" t="str">
        <f ca="1">"平成"&amp;TEXT(TODAY(),"e")&amp;"年12月　期末勤勉手当に係る在職期間確認書"</f>
        <v>平成27年12月　期末勤勉手当に係る在職期間確認書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</row>
    <row r="3" spans="2:39" x14ac:dyDescent="0.15">
      <c r="N3" s="1"/>
      <c r="O3" s="2"/>
    </row>
    <row r="4" spans="2:39" x14ac:dyDescent="0.15">
      <c r="N4" s="1"/>
      <c r="O4" s="2"/>
    </row>
    <row r="5" spans="2:39" ht="24.95" customHeight="1" x14ac:dyDescent="0.15">
      <c r="C5" s="67" t="s">
        <v>0</v>
      </c>
      <c r="D5" s="68"/>
      <c r="E5" s="68"/>
      <c r="F5" s="68"/>
      <c r="G5" s="68"/>
      <c r="H5" s="69"/>
      <c r="I5" s="104"/>
      <c r="J5" s="105"/>
      <c r="K5" s="105"/>
      <c r="L5" s="105"/>
      <c r="M5" s="105"/>
      <c r="N5" s="105"/>
      <c r="O5" s="105"/>
      <c r="P5" s="105"/>
      <c r="Q5" s="105"/>
      <c r="R5" s="106"/>
      <c r="S5" s="79" t="s">
        <v>2</v>
      </c>
      <c r="T5" s="80"/>
      <c r="U5" s="80"/>
      <c r="V5" s="80"/>
      <c r="W5" s="81"/>
      <c r="X5" s="110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2"/>
    </row>
    <row r="6" spans="2:39" ht="24.95" customHeight="1" x14ac:dyDescent="0.15">
      <c r="C6" s="70"/>
      <c r="D6" s="71"/>
      <c r="E6" s="71"/>
      <c r="F6" s="71"/>
      <c r="G6" s="71"/>
      <c r="H6" s="72"/>
      <c r="I6" s="107"/>
      <c r="J6" s="108"/>
      <c r="K6" s="108"/>
      <c r="L6" s="108"/>
      <c r="M6" s="108"/>
      <c r="N6" s="108"/>
      <c r="O6" s="108"/>
      <c r="P6" s="108"/>
      <c r="Q6" s="108"/>
      <c r="R6" s="109"/>
      <c r="S6" s="82" t="s">
        <v>3</v>
      </c>
      <c r="T6" s="83"/>
      <c r="U6" s="83"/>
      <c r="V6" s="83"/>
      <c r="W6" s="84"/>
      <c r="X6" s="113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5"/>
    </row>
    <row r="7" spans="2:39" ht="24.95" customHeight="1" x14ac:dyDescent="0.15">
      <c r="C7" s="85" t="s">
        <v>1</v>
      </c>
      <c r="D7" s="86"/>
      <c r="E7" s="86"/>
      <c r="F7" s="86"/>
      <c r="G7" s="86"/>
      <c r="H7" s="87"/>
      <c r="I7" s="102"/>
      <c r="J7" s="102"/>
      <c r="K7" s="102"/>
      <c r="L7" s="102"/>
      <c r="M7" s="102"/>
      <c r="N7" s="102"/>
      <c r="O7" s="102"/>
      <c r="P7" s="102"/>
      <c r="Q7" s="102"/>
      <c r="R7" s="103"/>
      <c r="S7" s="90" t="s">
        <v>4</v>
      </c>
      <c r="T7" s="91"/>
      <c r="U7" s="91"/>
      <c r="V7" s="91"/>
      <c r="W7" s="92"/>
      <c r="X7" s="116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8"/>
    </row>
    <row r="8" spans="2:39" ht="9.9499999999999993" customHeight="1" x14ac:dyDescent="0.15">
      <c r="C8" s="3"/>
      <c r="D8" s="3"/>
      <c r="E8" s="3"/>
      <c r="F8" s="3"/>
      <c r="G8" s="3"/>
      <c r="H8" s="3"/>
      <c r="I8" s="3"/>
      <c r="J8" s="4"/>
      <c r="K8" s="4"/>
      <c r="L8" s="4"/>
      <c r="M8" s="4"/>
      <c r="N8" s="4"/>
      <c r="O8" s="4"/>
      <c r="P8" s="42"/>
      <c r="Q8" s="42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5"/>
      <c r="AH8" s="5"/>
      <c r="AI8" s="5"/>
      <c r="AJ8" s="5"/>
      <c r="AK8" s="5"/>
      <c r="AL8" s="5"/>
    </row>
    <row r="9" spans="2:39" ht="19.5" customHeight="1" x14ac:dyDescent="0.15">
      <c r="C9" s="3"/>
      <c r="D9" s="3"/>
      <c r="E9" s="3"/>
      <c r="F9" s="3"/>
      <c r="G9" s="3"/>
      <c r="H9" s="3"/>
      <c r="I9" s="3"/>
      <c r="J9" s="4"/>
      <c r="K9" s="4"/>
      <c r="L9" s="4"/>
      <c r="M9" s="4"/>
      <c r="N9" s="4"/>
      <c r="O9" s="4"/>
      <c r="P9" s="42"/>
      <c r="Q9" s="42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5"/>
      <c r="AH9" s="5"/>
      <c r="AI9" s="5"/>
      <c r="AJ9" s="5"/>
      <c r="AK9" s="5"/>
      <c r="AL9" s="5"/>
    </row>
    <row r="10" spans="2:39" s="5" customFormat="1" ht="21" customHeight="1" x14ac:dyDescent="0.15">
      <c r="B10" s="21"/>
      <c r="C10" s="23" t="s">
        <v>5</v>
      </c>
      <c r="D10" s="8" t="str">
        <f ca="1">"平成"&amp;TEXT(TODAY(),"e")&amp;"年6月2日～平成"&amp;TEXT(TODAY(),"e")&amp;"年12月1日の全期間病休又は有給休職"</f>
        <v>平成27年6月2日～平成27年12月1日の全期間病休又は有給休職</v>
      </c>
      <c r="E10" s="22"/>
      <c r="F10" s="22"/>
      <c r="G10" s="22"/>
      <c r="H10" s="22"/>
      <c r="I10" s="22"/>
      <c r="J10" s="22"/>
      <c r="K10" s="32"/>
      <c r="L10" s="32"/>
      <c r="M10" s="32"/>
      <c r="N10" s="32"/>
      <c r="O10" s="32"/>
      <c r="P10" s="32"/>
      <c r="Q10" s="32"/>
      <c r="R10" s="32"/>
      <c r="S10" s="32"/>
      <c r="T10" s="29"/>
      <c r="U10" s="29"/>
      <c r="V10" s="33"/>
      <c r="W10" s="33"/>
      <c r="X10" s="33"/>
      <c r="Y10" s="33"/>
      <c r="Z10" s="33"/>
      <c r="AA10" s="33"/>
      <c r="AB10" s="33"/>
      <c r="AC10" s="34"/>
      <c r="AD10" s="34"/>
      <c r="AE10" s="34"/>
      <c r="AF10" s="33"/>
      <c r="AG10" s="33"/>
      <c r="AH10" s="33"/>
      <c r="AI10" s="33"/>
      <c r="AJ10" s="33"/>
      <c r="AK10" s="33"/>
      <c r="AL10" s="33"/>
      <c r="AM10" s="21"/>
    </row>
    <row r="11" spans="2:39" s="5" customFormat="1" ht="21" customHeight="1" x14ac:dyDescent="0.15">
      <c r="B11" s="6"/>
      <c r="D11" s="35"/>
      <c r="E11" s="42"/>
      <c r="F11" s="36" t="s">
        <v>11</v>
      </c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12" t="s">
        <v>27</v>
      </c>
      <c r="R11" s="12"/>
      <c r="S11" s="12"/>
      <c r="T11" s="12"/>
      <c r="U11" s="12"/>
      <c r="V11" s="12"/>
      <c r="W11" s="12"/>
      <c r="X11" s="12"/>
      <c r="Y11" s="12" t="s">
        <v>28</v>
      </c>
      <c r="Z11" s="12"/>
      <c r="AI11" s="42"/>
      <c r="AJ11" s="42"/>
      <c r="AK11" s="42"/>
      <c r="AL11" s="42"/>
    </row>
    <row r="12" spans="2:39" s="5" customFormat="1" ht="21" customHeight="1" x14ac:dyDescent="0.15">
      <c r="B12" s="6"/>
      <c r="D12" s="35"/>
      <c r="E12" s="42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12"/>
      <c r="R12" s="12"/>
      <c r="S12" s="12"/>
      <c r="T12" s="12"/>
      <c r="U12" s="12"/>
      <c r="V12" s="12"/>
      <c r="W12" s="12"/>
      <c r="X12" s="12"/>
      <c r="Y12" s="12"/>
      <c r="Z12" s="12"/>
      <c r="AI12" s="42"/>
      <c r="AJ12" s="42"/>
      <c r="AK12" s="42"/>
      <c r="AL12" s="42"/>
    </row>
    <row r="13" spans="2:39" s="5" customFormat="1" ht="21" customHeight="1" x14ac:dyDescent="0.15">
      <c r="C13" s="23" t="s">
        <v>5</v>
      </c>
      <c r="D13" s="8" t="str">
        <f ca="1">"平成"&amp;TEXT(TODAY(),"e")&amp;"年12月1日現在　無給休職"</f>
        <v>平成27年12月1日現在　無給休職</v>
      </c>
      <c r="E13" s="22"/>
      <c r="F13" s="22"/>
      <c r="G13" s="22"/>
      <c r="H13" s="22"/>
      <c r="I13" s="22"/>
      <c r="J13" s="22"/>
      <c r="K13" s="32"/>
      <c r="L13" s="32"/>
      <c r="M13" s="32"/>
      <c r="N13" s="32"/>
      <c r="O13" s="32"/>
      <c r="P13" s="32"/>
      <c r="Q13" s="32"/>
      <c r="R13" s="32"/>
      <c r="S13" s="32"/>
      <c r="T13" s="29"/>
      <c r="U13" s="29"/>
      <c r="V13" s="33"/>
      <c r="W13" s="33"/>
      <c r="X13" s="33"/>
      <c r="Y13" s="33"/>
      <c r="Z13" s="33"/>
      <c r="AA13" s="33"/>
      <c r="AB13" s="33"/>
      <c r="AC13" s="34"/>
      <c r="AD13" s="34"/>
      <c r="AE13" s="34"/>
      <c r="AF13" s="33"/>
      <c r="AH13" s="9"/>
      <c r="AI13" s="7"/>
      <c r="AJ13" s="7"/>
      <c r="AK13" s="7"/>
      <c r="AL13" s="7"/>
    </row>
    <row r="14" spans="2:39" s="5" customFormat="1" ht="21" customHeight="1" x14ac:dyDescent="0.15">
      <c r="D14" s="35"/>
      <c r="E14" s="42"/>
      <c r="F14" s="36" t="s">
        <v>29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12" t="s">
        <v>27</v>
      </c>
      <c r="R14" s="12"/>
      <c r="S14" s="12"/>
      <c r="T14" s="12"/>
      <c r="U14" s="12"/>
      <c r="V14" s="12"/>
      <c r="W14" s="12"/>
      <c r="X14" s="12"/>
      <c r="Y14" s="12" t="s">
        <v>28</v>
      </c>
      <c r="Z14" s="12"/>
      <c r="AH14" s="9"/>
      <c r="AI14" s="7"/>
      <c r="AJ14" s="7"/>
      <c r="AK14" s="7"/>
      <c r="AL14" s="7"/>
    </row>
    <row r="15" spans="2:39" s="5" customFormat="1" ht="21" customHeight="1" x14ac:dyDescent="0.15">
      <c r="D15" s="35"/>
      <c r="E15" s="42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12"/>
      <c r="R15" s="12"/>
      <c r="S15" s="12"/>
      <c r="T15" s="12"/>
      <c r="U15" s="12"/>
      <c r="V15" s="12"/>
      <c r="W15" s="12"/>
      <c r="X15" s="12"/>
      <c r="Y15" s="12"/>
      <c r="Z15" s="12"/>
      <c r="AH15" s="9"/>
      <c r="AI15" s="7"/>
      <c r="AJ15" s="7"/>
      <c r="AK15" s="7"/>
      <c r="AL15" s="7"/>
    </row>
    <row r="16" spans="2:39" s="5" customFormat="1" ht="21" customHeight="1" x14ac:dyDescent="0.15">
      <c r="C16" s="23" t="s">
        <v>5</v>
      </c>
      <c r="D16" s="8" t="str">
        <f ca="1">"平成"&amp;TEXT(TODAY(),"e")&amp;"年12月1日現在　組合専従による休職"</f>
        <v>平成27年12月1日現在　組合専従による休職</v>
      </c>
      <c r="E16" s="22"/>
      <c r="F16" s="22"/>
      <c r="G16" s="22"/>
      <c r="H16" s="22"/>
      <c r="I16" s="22"/>
      <c r="J16" s="22"/>
      <c r="K16" s="32"/>
      <c r="L16" s="32"/>
      <c r="M16" s="32"/>
      <c r="N16" s="32"/>
      <c r="O16" s="32"/>
      <c r="P16" s="32"/>
      <c r="Q16" s="32"/>
      <c r="R16" s="32"/>
      <c r="S16" s="32"/>
      <c r="T16" s="29"/>
      <c r="U16" s="29"/>
      <c r="V16" s="33"/>
      <c r="W16" s="33"/>
      <c r="X16" s="33"/>
      <c r="Y16" s="33"/>
      <c r="Z16" s="33"/>
      <c r="AA16" s="33"/>
      <c r="AB16" s="33"/>
      <c r="AC16" s="34"/>
      <c r="AD16" s="34"/>
      <c r="AE16" s="34"/>
      <c r="AF16" s="33"/>
      <c r="AH16" s="9"/>
      <c r="AI16" s="7"/>
      <c r="AJ16" s="7"/>
      <c r="AK16" s="7"/>
      <c r="AL16" s="7"/>
    </row>
    <row r="17" spans="2:39" s="5" customFormat="1" ht="21" customHeight="1" x14ac:dyDescent="0.15">
      <c r="D17" s="35"/>
      <c r="E17" s="42"/>
      <c r="F17" s="36" t="s">
        <v>29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12" t="s">
        <v>27</v>
      </c>
      <c r="R17" s="12"/>
      <c r="S17" s="12"/>
      <c r="T17" s="12"/>
      <c r="U17" s="12"/>
      <c r="V17" s="12"/>
      <c r="W17" s="12"/>
      <c r="X17" s="12"/>
      <c r="Y17" s="12" t="s">
        <v>28</v>
      </c>
      <c r="Z17" s="12"/>
    </row>
    <row r="18" spans="2:39" s="5" customFormat="1" ht="21" customHeight="1" x14ac:dyDescent="0.15">
      <c r="D18" s="35"/>
      <c r="E18" s="42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2:39" s="5" customFormat="1" ht="21" customHeight="1" x14ac:dyDescent="0.15">
      <c r="B19" s="21"/>
      <c r="C19" s="23" t="s">
        <v>5</v>
      </c>
      <c r="D19" s="8" t="s">
        <v>20</v>
      </c>
      <c r="E19" s="22"/>
      <c r="F19" s="22"/>
      <c r="G19" s="22"/>
      <c r="H19" s="22"/>
      <c r="I19" s="22"/>
      <c r="J19" s="22"/>
      <c r="K19" s="32"/>
      <c r="L19" s="32"/>
      <c r="M19" s="32"/>
      <c r="N19" s="32"/>
      <c r="O19" s="32"/>
      <c r="P19" s="32"/>
      <c r="Q19" s="32"/>
      <c r="R19" s="32"/>
      <c r="S19" s="32"/>
      <c r="T19" s="29"/>
      <c r="U19" s="29"/>
      <c r="V19" s="33"/>
      <c r="W19" s="33"/>
      <c r="X19" s="33"/>
      <c r="Y19" s="33"/>
      <c r="Z19" s="33"/>
      <c r="AA19" s="33"/>
      <c r="AB19" s="33"/>
      <c r="AC19" s="34"/>
      <c r="AD19" s="34"/>
      <c r="AE19" s="34"/>
      <c r="AF19" s="33"/>
      <c r="AG19" s="33"/>
      <c r="AH19" s="33"/>
      <c r="AI19" s="33"/>
      <c r="AJ19" s="33"/>
      <c r="AK19" s="33"/>
      <c r="AL19" s="33"/>
      <c r="AM19" s="21"/>
    </row>
    <row r="20" spans="2:39" s="5" customFormat="1" ht="21" customHeight="1" x14ac:dyDescent="0.15">
      <c r="B20" s="6"/>
      <c r="D20" s="42"/>
      <c r="E20" s="38" t="str">
        <f ca="1">"平成"&amp;TEXT(TODAY(),"e")&amp;"年6月2日～平成"&amp;TEXT(TODAY(),"e")&amp;"年12月1日までの間における任用期間"</f>
        <v>平成27年6月2日～平成27年12月1日までの間における任用期間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7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2:39" s="5" customFormat="1" ht="3.75" customHeight="1" x14ac:dyDescent="0.15">
      <c r="B21" s="6"/>
      <c r="D21" s="42"/>
      <c r="E21" s="38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7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2:39" s="5" customFormat="1" ht="20.100000000000001" customHeight="1" x14ac:dyDescent="0.15">
      <c r="C22" s="7"/>
      <c r="D22" s="8"/>
      <c r="E22" s="7" t="s">
        <v>21</v>
      </c>
      <c r="F22" s="7"/>
      <c r="G22" s="7"/>
      <c r="H22" s="42" t="s">
        <v>33</v>
      </c>
      <c r="I22" s="119"/>
      <c r="J22" s="119"/>
      <c r="K22" s="119"/>
      <c r="L22" s="119"/>
      <c r="M22" s="42" t="s">
        <v>32</v>
      </c>
      <c r="N22" s="120">
        <v>42158</v>
      </c>
      <c r="O22" s="120"/>
      <c r="P22" s="120"/>
      <c r="Q22" s="120"/>
      <c r="R22" s="120"/>
      <c r="S22" s="120"/>
      <c r="T22" s="120"/>
      <c r="U22" s="120"/>
      <c r="V22" s="120"/>
      <c r="W22" s="7" t="s">
        <v>6</v>
      </c>
      <c r="X22" s="7"/>
      <c r="Y22" s="120">
        <v>42195</v>
      </c>
      <c r="Z22" s="120"/>
      <c r="AA22" s="120"/>
      <c r="AB22" s="120"/>
      <c r="AC22" s="120"/>
      <c r="AD22" s="120"/>
      <c r="AE22" s="120"/>
      <c r="AF22" s="120"/>
      <c r="AG22" s="120"/>
      <c r="AH22" s="44">
        <f>IF(AND(N22=0,Y22=0),0,DATEDIF(N22,Y22+1,"M"))</f>
        <v>1</v>
      </c>
      <c r="AI22" s="40" t="s">
        <v>22</v>
      </c>
      <c r="AJ22" s="40"/>
      <c r="AK22" s="40">
        <f>IF(AND(N22=0,Y22=0),0,DATEDIF(N22,Y22+1,"MD"))</f>
        <v>8</v>
      </c>
      <c r="AL22" s="40" t="s">
        <v>24</v>
      </c>
    </row>
    <row r="23" spans="2:39" s="48" customFormat="1" ht="3.75" customHeight="1" x14ac:dyDescent="0.15">
      <c r="C23" s="49"/>
      <c r="D23" s="50"/>
      <c r="E23" s="49"/>
      <c r="F23" s="49"/>
      <c r="G23" s="49"/>
      <c r="H23" s="51"/>
      <c r="I23" s="52"/>
      <c r="J23" s="52"/>
      <c r="K23" s="52"/>
      <c r="L23" s="52"/>
      <c r="M23" s="51"/>
      <c r="N23" s="53"/>
      <c r="O23" s="53"/>
      <c r="P23" s="53"/>
      <c r="Q23" s="53"/>
      <c r="R23" s="53"/>
      <c r="S23" s="53"/>
      <c r="T23" s="53"/>
      <c r="U23" s="53"/>
      <c r="V23" s="53"/>
      <c r="W23" s="49"/>
      <c r="X23" s="49"/>
      <c r="Y23" s="53"/>
      <c r="Z23" s="53"/>
      <c r="AA23" s="53"/>
      <c r="AB23" s="53"/>
      <c r="AC23" s="53"/>
      <c r="AD23" s="53"/>
      <c r="AE23" s="53"/>
      <c r="AF23" s="53"/>
      <c r="AG23" s="53"/>
      <c r="AH23" s="54"/>
      <c r="AI23" s="55"/>
      <c r="AJ23" s="55"/>
      <c r="AK23" s="55"/>
      <c r="AL23" s="55"/>
    </row>
    <row r="24" spans="2:39" s="5" customFormat="1" ht="20.100000000000001" customHeight="1" x14ac:dyDescent="0.15">
      <c r="C24" s="7"/>
      <c r="D24" s="8"/>
      <c r="E24" s="7" t="s">
        <v>21</v>
      </c>
      <c r="F24" s="7"/>
      <c r="G24" s="7"/>
      <c r="H24" s="42" t="s">
        <v>33</v>
      </c>
      <c r="I24" s="119"/>
      <c r="J24" s="119"/>
      <c r="K24" s="119"/>
      <c r="L24" s="119"/>
      <c r="M24" s="42" t="s">
        <v>32</v>
      </c>
      <c r="N24" s="120">
        <v>42200</v>
      </c>
      <c r="O24" s="120"/>
      <c r="P24" s="120"/>
      <c r="Q24" s="120"/>
      <c r="R24" s="120"/>
      <c r="S24" s="120"/>
      <c r="T24" s="120"/>
      <c r="U24" s="120"/>
      <c r="V24" s="120"/>
      <c r="W24" s="7" t="s">
        <v>6</v>
      </c>
      <c r="X24" s="7"/>
      <c r="Y24" s="120">
        <v>42250</v>
      </c>
      <c r="Z24" s="120"/>
      <c r="AA24" s="120"/>
      <c r="AB24" s="120"/>
      <c r="AC24" s="120"/>
      <c r="AD24" s="120"/>
      <c r="AE24" s="120"/>
      <c r="AF24" s="120"/>
      <c r="AG24" s="120"/>
      <c r="AH24" s="44">
        <f>IF(AND(N24=0,Y24=0),0,DATEDIF(N24,Y24+1,"M"))</f>
        <v>1</v>
      </c>
      <c r="AI24" s="40" t="s">
        <v>22</v>
      </c>
      <c r="AJ24" s="40"/>
      <c r="AK24" s="40">
        <f>IF(AND(N24=0,Y24=0),0,DATEDIF(N24,Y24+1,"MD"))</f>
        <v>20</v>
      </c>
      <c r="AL24" s="40" t="s">
        <v>24</v>
      </c>
    </row>
    <row r="25" spans="2:39" s="48" customFormat="1" ht="3.75" customHeight="1" x14ac:dyDescent="0.15">
      <c r="C25" s="49"/>
      <c r="D25" s="50"/>
      <c r="E25" s="49"/>
      <c r="F25" s="49"/>
      <c r="G25" s="49"/>
      <c r="H25" s="51"/>
      <c r="I25" s="52"/>
      <c r="J25" s="52"/>
      <c r="K25" s="52"/>
      <c r="L25" s="52"/>
      <c r="M25" s="51"/>
      <c r="N25" s="53"/>
      <c r="O25" s="53"/>
      <c r="P25" s="53"/>
      <c r="Q25" s="53"/>
      <c r="R25" s="53"/>
      <c r="S25" s="53"/>
      <c r="T25" s="53"/>
      <c r="U25" s="53"/>
      <c r="V25" s="53"/>
      <c r="W25" s="49"/>
      <c r="X25" s="49"/>
      <c r="Y25" s="53"/>
      <c r="Z25" s="53"/>
      <c r="AA25" s="53"/>
      <c r="AB25" s="53"/>
      <c r="AC25" s="53"/>
      <c r="AD25" s="53"/>
      <c r="AE25" s="53"/>
      <c r="AF25" s="53"/>
      <c r="AG25" s="53"/>
      <c r="AH25" s="54"/>
      <c r="AI25" s="55"/>
      <c r="AJ25" s="55"/>
      <c r="AK25" s="55"/>
      <c r="AL25" s="55"/>
    </row>
    <row r="26" spans="2:39" s="5" customFormat="1" ht="20.100000000000001" customHeight="1" x14ac:dyDescent="0.15">
      <c r="C26" s="7"/>
      <c r="D26" s="8"/>
      <c r="E26" s="7" t="s">
        <v>21</v>
      </c>
      <c r="F26" s="7"/>
      <c r="G26" s="7"/>
      <c r="H26" s="42" t="s">
        <v>33</v>
      </c>
      <c r="I26" s="119"/>
      <c r="J26" s="119"/>
      <c r="K26" s="119"/>
      <c r="L26" s="119"/>
      <c r="M26" s="42" t="s">
        <v>32</v>
      </c>
      <c r="N26" s="120">
        <v>42262</v>
      </c>
      <c r="O26" s="120"/>
      <c r="P26" s="120"/>
      <c r="Q26" s="120"/>
      <c r="R26" s="120"/>
      <c r="S26" s="120"/>
      <c r="T26" s="120"/>
      <c r="U26" s="120"/>
      <c r="V26" s="120"/>
      <c r="W26" s="7" t="s">
        <v>6</v>
      </c>
      <c r="X26" s="7"/>
      <c r="Y26" s="120">
        <v>42338</v>
      </c>
      <c r="Z26" s="120"/>
      <c r="AA26" s="120"/>
      <c r="AB26" s="120"/>
      <c r="AC26" s="120"/>
      <c r="AD26" s="120"/>
      <c r="AE26" s="120"/>
      <c r="AF26" s="120"/>
      <c r="AG26" s="120"/>
      <c r="AH26" s="44">
        <f>IF(AND(N26=0,Y26=0),0,DATEDIF(N26,Y26+1,"M"))</f>
        <v>2</v>
      </c>
      <c r="AI26" s="40" t="s">
        <v>22</v>
      </c>
      <c r="AJ26" s="40"/>
      <c r="AK26" s="40">
        <f>IF(AND(N26=0,Y26=0),0,DATEDIF(N26,Y26+1,"MD"))</f>
        <v>16</v>
      </c>
      <c r="AL26" s="40" t="s">
        <v>23</v>
      </c>
    </row>
    <row r="27" spans="2:39" s="48" customFormat="1" ht="3.75" customHeight="1" x14ac:dyDescent="0.15">
      <c r="C27" s="49"/>
      <c r="D27" s="50"/>
      <c r="E27" s="49"/>
      <c r="F27" s="49"/>
      <c r="G27" s="49"/>
      <c r="H27" s="51"/>
      <c r="I27" s="52"/>
      <c r="J27" s="52"/>
      <c r="K27" s="52"/>
      <c r="L27" s="52"/>
      <c r="M27" s="51"/>
      <c r="N27" s="53"/>
      <c r="O27" s="53"/>
      <c r="P27" s="53"/>
      <c r="Q27" s="53"/>
      <c r="R27" s="53"/>
      <c r="S27" s="53"/>
      <c r="T27" s="53"/>
      <c r="U27" s="53"/>
      <c r="V27" s="53"/>
      <c r="W27" s="49"/>
      <c r="X27" s="49"/>
      <c r="Y27" s="53"/>
      <c r="Z27" s="53"/>
      <c r="AA27" s="53"/>
      <c r="AB27" s="53"/>
      <c r="AC27" s="53"/>
      <c r="AD27" s="53"/>
      <c r="AE27" s="53"/>
      <c r="AF27" s="53"/>
      <c r="AG27" s="53"/>
      <c r="AH27" s="54"/>
      <c r="AI27" s="55"/>
      <c r="AJ27" s="55"/>
      <c r="AK27" s="55"/>
      <c r="AL27" s="55"/>
    </row>
    <row r="28" spans="2:39" s="5" customFormat="1" ht="20.100000000000001" customHeight="1" x14ac:dyDescent="0.15">
      <c r="C28" s="7"/>
      <c r="D28" s="8"/>
      <c r="E28" s="7" t="s">
        <v>21</v>
      </c>
      <c r="F28" s="7"/>
      <c r="G28" s="7"/>
      <c r="H28" s="42" t="s">
        <v>33</v>
      </c>
      <c r="I28" s="119"/>
      <c r="J28" s="119"/>
      <c r="K28" s="119"/>
      <c r="L28" s="119"/>
      <c r="M28" s="42" t="s">
        <v>32</v>
      </c>
      <c r="N28" s="120"/>
      <c r="O28" s="120"/>
      <c r="P28" s="120"/>
      <c r="Q28" s="120"/>
      <c r="R28" s="120"/>
      <c r="S28" s="120"/>
      <c r="T28" s="120"/>
      <c r="U28" s="120"/>
      <c r="V28" s="120"/>
      <c r="W28" s="7" t="s">
        <v>6</v>
      </c>
      <c r="X28" s="7"/>
      <c r="Y28" s="120"/>
      <c r="Z28" s="120"/>
      <c r="AA28" s="120"/>
      <c r="AB28" s="120"/>
      <c r="AC28" s="120"/>
      <c r="AD28" s="120"/>
      <c r="AE28" s="120"/>
      <c r="AF28" s="120"/>
      <c r="AG28" s="120"/>
      <c r="AH28" s="44">
        <f>IF(AND(N28=0,Y28=0),0,DATEDIF(N28,Y28+1,"M"))</f>
        <v>0</v>
      </c>
      <c r="AI28" s="40" t="s">
        <v>22</v>
      </c>
      <c r="AJ28" s="40"/>
      <c r="AK28" s="40">
        <f>IF(AND(N28=0,Y28=0),0,DATEDIF(N28,Y28+1,"MD"))</f>
        <v>0</v>
      </c>
      <c r="AL28" s="40" t="s">
        <v>23</v>
      </c>
    </row>
    <row r="29" spans="2:39" s="48" customFormat="1" ht="3.75" customHeight="1" x14ac:dyDescent="0.15">
      <c r="C29" s="49"/>
      <c r="D29" s="50"/>
      <c r="E29" s="49"/>
      <c r="F29" s="49"/>
      <c r="G29" s="49"/>
      <c r="H29" s="51"/>
      <c r="I29" s="52"/>
      <c r="J29" s="52"/>
      <c r="K29" s="52"/>
      <c r="L29" s="52"/>
      <c r="M29" s="51"/>
      <c r="N29" s="53"/>
      <c r="O29" s="53"/>
      <c r="P29" s="53"/>
      <c r="Q29" s="53"/>
      <c r="R29" s="53"/>
      <c r="S29" s="53"/>
      <c r="T29" s="53"/>
      <c r="U29" s="53"/>
      <c r="V29" s="53"/>
      <c r="W29" s="49"/>
      <c r="X29" s="49"/>
      <c r="Y29" s="53"/>
      <c r="Z29" s="53"/>
      <c r="AA29" s="53"/>
      <c r="AB29" s="53"/>
      <c r="AC29" s="53"/>
      <c r="AD29" s="53"/>
      <c r="AE29" s="53"/>
      <c r="AF29" s="53"/>
      <c r="AG29" s="53"/>
      <c r="AH29" s="54"/>
      <c r="AI29" s="55"/>
      <c r="AJ29" s="55"/>
      <c r="AK29" s="55"/>
      <c r="AL29" s="55"/>
    </row>
    <row r="30" spans="2:39" s="5" customFormat="1" ht="20.100000000000001" customHeight="1" x14ac:dyDescent="0.15">
      <c r="C30" s="7"/>
      <c r="D30" s="8"/>
      <c r="E30" s="7" t="s">
        <v>21</v>
      </c>
      <c r="F30" s="7"/>
      <c r="G30" s="7"/>
      <c r="H30" s="42" t="s">
        <v>33</v>
      </c>
      <c r="I30" s="119"/>
      <c r="J30" s="119"/>
      <c r="K30" s="119"/>
      <c r="L30" s="119"/>
      <c r="M30" s="42" t="s">
        <v>32</v>
      </c>
      <c r="N30" s="120"/>
      <c r="O30" s="120"/>
      <c r="P30" s="120"/>
      <c r="Q30" s="120"/>
      <c r="R30" s="120"/>
      <c r="S30" s="120"/>
      <c r="T30" s="120"/>
      <c r="U30" s="120"/>
      <c r="V30" s="120"/>
      <c r="W30" s="7" t="s">
        <v>6</v>
      </c>
      <c r="X30" s="7"/>
      <c r="Y30" s="120"/>
      <c r="Z30" s="120"/>
      <c r="AA30" s="120"/>
      <c r="AB30" s="120"/>
      <c r="AC30" s="120"/>
      <c r="AD30" s="120"/>
      <c r="AE30" s="120"/>
      <c r="AF30" s="120"/>
      <c r="AG30" s="120"/>
      <c r="AH30" s="44">
        <f>IF(AND(N30=0,Y30=0),0,DATEDIF(N30,Y30+1,"M"))</f>
        <v>0</v>
      </c>
      <c r="AI30" s="40" t="s">
        <v>22</v>
      </c>
      <c r="AJ30" s="40"/>
      <c r="AK30" s="40">
        <f>IF(AND(N30=0,Y30=0),0,DATEDIF(N30,Y30+1,"MD"))</f>
        <v>0</v>
      </c>
      <c r="AL30" s="40" t="s">
        <v>23</v>
      </c>
    </row>
    <row r="31" spans="2:39" s="5" customFormat="1" ht="20.100000000000001" customHeight="1" x14ac:dyDescent="0.15">
      <c r="C31" s="7"/>
      <c r="D31" s="8"/>
      <c r="E31" s="7"/>
      <c r="F31" s="7"/>
      <c r="G31" s="7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2"/>
      <c r="U31" s="12"/>
      <c r="V31" s="12"/>
      <c r="W31" s="12"/>
      <c r="X31" s="12"/>
      <c r="Y31" s="12"/>
      <c r="Z31" s="16"/>
      <c r="AA31" s="12"/>
      <c r="AB31" s="12"/>
      <c r="AC31" s="12"/>
      <c r="AD31" s="12"/>
      <c r="AE31" s="12"/>
      <c r="AF31" s="12"/>
    </row>
    <row r="32" spans="2:39" s="5" customFormat="1" ht="20.100000000000001" customHeight="1" x14ac:dyDescent="0.15">
      <c r="C32" s="7"/>
      <c r="D32" s="8"/>
      <c r="E32" s="7"/>
      <c r="F32" s="7"/>
      <c r="G32" s="7" t="s">
        <v>36</v>
      </c>
      <c r="H32" s="10"/>
      <c r="I32" s="10"/>
      <c r="J32" s="60">
        <f>SUM(AH22:AH30)</f>
        <v>4</v>
      </c>
      <c r="K32" s="60"/>
      <c r="L32" s="60"/>
      <c r="M32" s="41" t="s">
        <v>35</v>
      </c>
      <c r="N32" s="60">
        <f>SUM(AK22:AK30)</f>
        <v>44</v>
      </c>
      <c r="O32" s="60"/>
      <c r="P32" s="60"/>
      <c r="Q32" s="41" t="s">
        <v>34</v>
      </c>
      <c r="R32" s="10"/>
      <c r="S32" s="16" t="s">
        <v>25</v>
      </c>
      <c r="T32" s="37" t="s">
        <v>37</v>
      </c>
      <c r="U32" s="37"/>
      <c r="V32" s="37"/>
      <c r="W32" s="16"/>
      <c r="X32" s="16"/>
      <c r="Y32" s="16"/>
      <c r="Z32" s="16"/>
      <c r="AA32" s="37"/>
      <c r="AB32" s="37"/>
      <c r="AC32" s="37"/>
      <c r="AD32" s="37"/>
      <c r="AE32" s="37"/>
      <c r="AF32" s="59">
        <f>IF(OR(N32&lt;30,J32=5),SUM(AH22:AH30),J32+QUOTIENT(N32,30))</f>
        <v>5</v>
      </c>
      <c r="AG32" s="59"/>
      <c r="AH32" s="43" t="s">
        <v>26</v>
      </c>
      <c r="AI32" s="59">
        <f>IF(J32=5,N32,MOD(N32,30))</f>
        <v>14</v>
      </c>
      <c r="AJ32" s="59"/>
      <c r="AK32" s="43" t="s">
        <v>24</v>
      </c>
      <c r="AL32" s="21"/>
    </row>
    <row r="33" spans="2:39" s="5" customFormat="1" ht="20.100000000000001" customHeight="1" x14ac:dyDescent="0.15">
      <c r="C33" s="7"/>
      <c r="D33" s="8"/>
      <c r="E33" s="7"/>
      <c r="F33" s="7"/>
      <c r="G33" s="7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2"/>
      <c r="U33" s="12"/>
      <c r="V33" s="12"/>
      <c r="W33" s="16"/>
      <c r="X33" s="16"/>
      <c r="Y33" s="16"/>
      <c r="Z33" s="16"/>
      <c r="AA33" s="12"/>
      <c r="AB33" s="12"/>
      <c r="AC33" s="12"/>
      <c r="AD33" s="12"/>
      <c r="AE33" s="12"/>
      <c r="AF33" s="12"/>
      <c r="AG33" s="13"/>
      <c r="AH33" s="13"/>
      <c r="AI33" s="13"/>
      <c r="AJ33" s="13"/>
      <c r="AK33" s="13"/>
      <c r="AL33" s="13"/>
    </row>
    <row r="34" spans="2:39" s="5" customFormat="1" ht="20.100000000000001" customHeight="1" x14ac:dyDescent="0.15">
      <c r="C34" s="7"/>
      <c r="D34" s="7"/>
      <c r="E34" s="7"/>
      <c r="F34" s="7"/>
      <c r="G34" s="7"/>
      <c r="H34" s="10"/>
      <c r="I34" s="10"/>
      <c r="J34" s="10"/>
      <c r="K34" s="10"/>
      <c r="M34" s="58" t="s">
        <v>57</v>
      </c>
      <c r="N34" s="58"/>
      <c r="O34" s="58"/>
      <c r="P34" s="58"/>
      <c r="Q34" s="57">
        <f>Sheet1!H10</f>
        <v>80</v>
      </c>
      <c r="R34" s="57"/>
      <c r="S34" s="12" t="s">
        <v>56</v>
      </c>
      <c r="T34" s="15"/>
      <c r="U34" s="15"/>
      <c r="V34" s="15"/>
      <c r="W34" s="56" t="s">
        <v>55</v>
      </c>
      <c r="X34" s="56"/>
      <c r="Y34" s="56"/>
      <c r="Z34" s="56"/>
      <c r="AA34" s="56">
        <f>Sheet1!D19</f>
        <v>90</v>
      </c>
      <c r="AB34" s="56"/>
      <c r="AC34" s="12" t="s">
        <v>56</v>
      </c>
      <c r="AD34" s="12"/>
      <c r="AE34" s="12"/>
      <c r="AF34" s="12"/>
      <c r="AG34" s="13"/>
      <c r="AH34" s="13"/>
      <c r="AI34" s="13"/>
      <c r="AJ34" s="13"/>
      <c r="AK34" s="13"/>
      <c r="AL34" s="13"/>
    </row>
    <row r="35" spans="2:39" s="5" customFormat="1" ht="20.100000000000001" customHeight="1" x14ac:dyDescent="0.15"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7"/>
      <c r="R35" s="7"/>
      <c r="S35" s="7"/>
      <c r="T35" s="7"/>
      <c r="U35" s="7"/>
      <c r="V35" s="7"/>
      <c r="W35" s="7"/>
      <c r="X35" s="7"/>
      <c r="Y35" s="7"/>
      <c r="Z35" s="7"/>
      <c r="AB35" s="7"/>
      <c r="AC35" s="7"/>
      <c r="AD35" s="7"/>
      <c r="AE35" s="7"/>
      <c r="AF35" s="9"/>
      <c r="AH35" s="9"/>
      <c r="AI35" s="7"/>
      <c r="AJ35" s="7"/>
      <c r="AK35" s="7"/>
      <c r="AL35" s="7"/>
    </row>
    <row r="36" spans="2:39" s="5" customFormat="1" ht="20.100000000000001" customHeight="1" x14ac:dyDescent="0.15">
      <c r="C36" s="23"/>
      <c r="D36" s="28"/>
      <c r="E36" s="22"/>
      <c r="F36" s="22"/>
      <c r="G36" s="22"/>
      <c r="H36" s="22"/>
      <c r="I36" s="22"/>
      <c r="J36" s="22"/>
      <c r="K36" s="32"/>
      <c r="L36" s="32"/>
      <c r="M36" s="32"/>
      <c r="N36" s="32"/>
      <c r="O36" s="32"/>
      <c r="P36" s="32"/>
      <c r="Q36" s="32"/>
      <c r="R36" s="32"/>
      <c r="S36" s="32"/>
      <c r="T36" s="29"/>
      <c r="U36" s="29"/>
      <c r="V36" s="33"/>
      <c r="W36" s="33"/>
      <c r="X36" s="33"/>
      <c r="Y36" s="33"/>
      <c r="Z36" s="33"/>
      <c r="AA36" s="33"/>
      <c r="AB36" s="33"/>
      <c r="AC36" s="34"/>
      <c r="AD36" s="34"/>
      <c r="AE36" s="34"/>
      <c r="AF36" s="33"/>
      <c r="AH36" s="9"/>
      <c r="AI36" s="7"/>
      <c r="AJ36" s="7"/>
      <c r="AK36" s="7"/>
      <c r="AL36" s="7"/>
    </row>
    <row r="37" spans="2:39" s="5" customFormat="1" ht="20.100000000000001" customHeight="1" x14ac:dyDescent="0.15">
      <c r="D37" s="42"/>
      <c r="E37" s="42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12"/>
      <c r="R37" s="12"/>
      <c r="S37" s="12"/>
      <c r="T37" s="12"/>
      <c r="U37" s="12"/>
      <c r="V37" s="12"/>
      <c r="W37" s="12"/>
      <c r="X37" s="12"/>
      <c r="Y37" s="12"/>
      <c r="Z37" s="12"/>
      <c r="AH37" s="9"/>
      <c r="AI37" s="7"/>
      <c r="AJ37" s="7"/>
      <c r="AK37" s="7"/>
      <c r="AL37" s="7"/>
    </row>
    <row r="38" spans="2:39" s="5" customFormat="1" ht="20.100000000000001" customHeight="1" x14ac:dyDescent="0.15"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7"/>
      <c r="R38" s="7"/>
      <c r="S38" s="7"/>
      <c r="T38" s="7"/>
      <c r="U38" s="7"/>
      <c r="V38" s="7"/>
      <c r="W38" s="7"/>
      <c r="X38" s="7"/>
      <c r="Y38" s="7"/>
      <c r="Z38" s="7"/>
      <c r="AB38" s="7"/>
      <c r="AC38" s="7"/>
      <c r="AD38" s="7"/>
      <c r="AE38" s="7"/>
      <c r="AF38" s="9"/>
      <c r="AH38" s="9"/>
      <c r="AI38" s="7"/>
      <c r="AJ38" s="7"/>
      <c r="AK38" s="7"/>
      <c r="AL38" s="7"/>
    </row>
    <row r="39" spans="2:39" s="5" customFormat="1" ht="19.5" customHeight="1" x14ac:dyDescent="0.15">
      <c r="C39" s="23"/>
      <c r="D39" s="28"/>
      <c r="E39" s="22"/>
      <c r="F39" s="22"/>
      <c r="G39" s="22"/>
      <c r="H39" s="22"/>
      <c r="I39" s="22"/>
      <c r="J39" s="22"/>
      <c r="K39" s="32"/>
      <c r="L39" s="32"/>
      <c r="M39" s="32"/>
      <c r="N39" s="32"/>
      <c r="O39" s="32"/>
      <c r="P39" s="32"/>
      <c r="Q39" s="32"/>
      <c r="R39" s="32"/>
      <c r="S39" s="32"/>
      <c r="T39" s="29"/>
      <c r="U39" s="29"/>
      <c r="V39" s="33"/>
      <c r="W39" s="33"/>
      <c r="X39" s="33"/>
      <c r="Y39" s="33"/>
      <c r="Z39" s="33"/>
      <c r="AA39" s="33"/>
      <c r="AB39" s="33"/>
      <c r="AC39" s="34"/>
      <c r="AD39" s="34"/>
      <c r="AE39" s="34"/>
      <c r="AF39" s="33"/>
      <c r="AH39" s="9"/>
      <c r="AI39" s="7"/>
      <c r="AJ39" s="7"/>
      <c r="AK39" s="7"/>
      <c r="AL39" s="7"/>
    </row>
    <row r="40" spans="2:39" s="5" customFormat="1" ht="20.100000000000001" customHeight="1" x14ac:dyDescent="0.15">
      <c r="D40" s="42"/>
      <c r="E40" s="42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2:39" s="5" customFormat="1" ht="20.100000000000001" customHeight="1" x14ac:dyDescent="0.15">
      <c r="C41" s="7"/>
      <c r="D41" s="7"/>
      <c r="E41" s="7"/>
      <c r="F41" s="7"/>
      <c r="G41" s="7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6"/>
      <c r="T41" s="37"/>
      <c r="U41" s="37"/>
      <c r="V41" s="37"/>
      <c r="W41" s="16"/>
      <c r="X41" s="16"/>
      <c r="Y41" s="16"/>
      <c r="Z41" s="16"/>
      <c r="AA41" s="37"/>
      <c r="AB41" s="37"/>
      <c r="AC41" s="37"/>
      <c r="AD41" s="37"/>
      <c r="AE41" s="37"/>
      <c r="AF41" s="37"/>
      <c r="AG41" s="21"/>
      <c r="AH41" s="21"/>
      <c r="AI41" s="21"/>
      <c r="AJ41" s="21"/>
      <c r="AK41" s="21"/>
      <c r="AL41" s="21"/>
    </row>
    <row r="42" spans="2:39" s="5" customFormat="1" ht="20.100000000000001" customHeight="1" x14ac:dyDescent="0.15">
      <c r="B42" s="21"/>
      <c r="C42" s="23"/>
      <c r="D42" s="28"/>
      <c r="E42" s="22"/>
      <c r="F42" s="22"/>
      <c r="G42" s="22"/>
      <c r="H42" s="22"/>
      <c r="I42" s="22"/>
      <c r="J42" s="22"/>
      <c r="K42" s="32"/>
      <c r="L42" s="32"/>
      <c r="M42" s="32"/>
      <c r="N42" s="32"/>
      <c r="O42" s="32"/>
      <c r="P42" s="32"/>
      <c r="Q42" s="32"/>
      <c r="R42" s="32"/>
      <c r="S42" s="32"/>
      <c r="T42" s="29"/>
      <c r="U42" s="29"/>
      <c r="V42" s="33"/>
      <c r="W42" s="33"/>
      <c r="X42" s="33"/>
      <c r="Y42" s="33"/>
      <c r="Z42" s="33"/>
      <c r="AA42" s="33"/>
      <c r="AB42" s="33"/>
      <c r="AC42" s="34"/>
      <c r="AD42" s="34"/>
      <c r="AE42" s="34"/>
      <c r="AF42" s="33"/>
      <c r="AG42" s="33"/>
      <c r="AH42" s="33"/>
      <c r="AI42" s="33"/>
      <c r="AJ42" s="33"/>
      <c r="AK42" s="33"/>
      <c r="AL42" s="33"/>
      <c r="AM42" s="21"/>
    </row>
    <row r="43" spans="2:39" s="5" customFormat="1" ht="20.100000000000001" customHeight="1" x14ac:dyDescent="0.15">
      <c r="B43" s="6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7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</row>
    <row r="44" spans="2:39" s="5" customFormat="1" ht="20.100000000000001" customHeight="1" x14ac:dyDescent="0.15"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Q44" s="7"/>
      <c r="R44" s="7"/>
      <c r="S44" s="7"/>
      <c r="T44" s="7"/>
      <c r="U44" s="7"/>
      <c r="V44" s="7"/>
      <c r="W44" s="7"/>
      <c r="X44" s="7"/>
      <c r="Y44" s="7"/>
      <c r="Z44" s="7"/>
      <c r="AB44" s="7"/>
      <c r="AC44" s="7"/>
      <c r="AD44" s="7"/>
      <c r="AE44" s="7"/>
      <c r="AF44" s="9"/>
      <c r="AH44" s="9"/>
      <c r="AI44" s="7"/>
      <c r="AJ44" s="7"/>
      <c r="AK44" s="7"/>
      <c r="AL44" s="7"/>
    </row>
    <row r="45" spans="2:39" s="5" customFormat="1" ht="20.100000000000001" customHeight="1" x14ac:dyDescent="0.15"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Q45" s="7"/>
      <c r="R45" s="7"/>
      <c r="S45" s="7"/>
      <c r="T45" s="7"/>
      <c r="U45" s="7"/>
      <c r="V45" s="7"/>
      <c r="W45" s="7"/>
      <c r="X45" s="7"/>
      <c r="Y45" s="7"/>
      <c r="Z45" s="7"/>
      <c r="AB45" s="7"/>
      <c r="AC45" s="7"/>
      <c r="AD45" s="7"/>
      <c r="AE45" s="7"/>
      <c r="AF45" s="9"/>
      <c r="AH45" s="9"/>
      <c r="AI45" s="7"/>
      <c r="AJ45" s="7"/>
      <c r="AK45" s="7"/>
      <c r="AL45" s="7"/>
    </row>
    <row r="46" spans="2:39" s="5" customFormat="1" ht="20.100000000000001" customHeight="1" x14ac:dyDescent="0.15"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Q46" s="7"/>
      <c r="R46" s="7"/>
      <c r="S46" s="7"/>
      <c r="T46" s="7"/>
      <c r="U46" s="7"/>
      <c r="V46" s="7"/>
      <c r="W46" s="7"/>
      <c r="X46" s="7"/>
      <c r="Y46" s="7"/>
      <c r="Z46" s="7"/>
      <c r="AB46" s="7"/>
      <c r="AC46" s="7"/>
      <c r="AD46" s="7"/>
      <c r="AE46" s="7"/>
      <c r="AF46" s="9"/>
      <c r="AH46" s="9"/>
      <c r="AI46" s="7"/>
      <c r="AJ46" s="7"/>
      <c r="AK46" s="7"/>
      <c r="AL46" s="7"/>
    </row>
    <row r="47" spans="2:39" s="5" customFormat="1" ht="20.100000000000001" customHeight="1" x14ac:dyDescent="0.15"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Q47" s="7"/>
      <c r="R47" s="7"/>
      <c r="S47" s="7"/>
      <c r="T47" s="7"/>
      <c r="U47" s="7"/>
      <c r="V47" s="7"/>
      <c r="W47" s="7"/>
      <c r="X47" s="7"/>
      <c r="Y47" s="7"/>
      <c r="Z47" s="7"/>
      <c r="AB47" s="7"/>
      <c r="AC47" s="7"/>
      <c r="AD47" s="7"/>
      <c r="AE47" s="7"/>
      <c r="AF47" s="9"/>
      <c r="AH47" s="9"/>
      <c r="AI47" s="7"/>
      <c r="AJ47" s="7"/>
      <c r="AK47" s="7"/>
      <c r="AL47" s="7"/>
    </row>
    <row r="48" spans="2:39" s="5" customFormat="1" ht="20.100000000000001" customHeight="1" x14ac:dyDescent="0.1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Q48" s="7"/>
      <c r="R48" s="7"/>
      <c r="S48" s="7"/>
      <c r="T48" s="7"/>
      <c r="U48" s="7"/>
      <c r="V48" s="7"/>
      <c r="W48" s="7"/>
      <c r="X48" s="7"/>
      <c r="Y48" s="7"/>
      <c r="Z48" s="7"/>
      <c r="AB48" s="7"/>
      <c r="AC48" s="7"/>
      <c r="AD48" s="7"/>
      <c r="AE48" s="7"/>
      <c r="AF48" s="9"/>
      <c r="AH48" s="9"/>
      <c r="AI48" s="7"/>
      <c r="AJ48" s="7"/>
      <c r="AK48" s="7"/>
      <c r="AL48" s="7"/>
    </row>
    <row r="49" spans="3:38" s="5" customFormat="1" ht="20.100000000000001" customHeight="1" x14ac:dyDescent="0.15">
      <c r="C49" s="7"/>
      <c r="D49" s="7"/>
      <c r="E49" s="7"/>
      <c r="F49" s="7"/>
      <c r="G49" s="7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2"/>
      <c r="U49" s="12"/>
      <c r="V49" s="12"/>
      <c r="W49" s="12"/>
      <c r="X49" s="12"/>
      <c r="Y49" s="12"/>
      <c r="Z49" s="16"/>
      <c r="AA49" s="12"/>
      <c r="AB49" s="12"/>
      <c r="AC49" s="12"/>
      <c r="AD49" s="12"/>
      <c r="AE49" s="12"/>
      <c r="AF49" s="12"/>
    </row>
    <row r="50" spans="3:38" s="5" customFormat="1" ht="20.100000000000001" customHeight="1" x14ac:dyDescent="0.15">
      <c r="C50" s="7"/>
      <c r="D50" s="7"/>
      <c r="E50" s="7"/>
      <c r="F50" s="7"/>
      <c r="G50" s="7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6"/>
      <c r="T50" s="37"/>
      <c r="U50" s="37"/>
      <c r="V50" s="37"/>
      <c r="W50" s="16"/>
      <c r="X50" s="16"/>
      <c r="Y50" s="16"/>
      <c r="Z50" s="16"/>
      <c r="AA50" s="37"/>
      <c r="AB50" s="37"/>
      <c r="AC50" s="37"/>
      <c r="AD50" s="37"/>
      <c r="AE50" s="37"/>
      <c r="AF50" s="37"/>
      <c r="AG50" s="21"/>
      <c r="AH50" s="21"/>
      <c r="AI50" s="21"/>
      <c r="AJ50" s="21"/>
      <c r="AK50" s="21"/>
      <c r="AL50" s="21"/>
    </row>
    <row r="51" spans="3:38" s="5" customFormat="1" ht="20.100000000000001" customHeight="1" x14ac:dyDescent="0.15">
      <c r="C51" s="7"/>
      <c r="D51" s="7"/>
      <c r="E51" s="7"/>
      <c r="F51" s="7"/>
      <c r="G51" s="7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2"/>
      <c r="U51" s="12"/>
      <c r="V51" s="12"/>
      <c r="W51" s="16"/>
      <c r="X51" s="16"/>
      <c r="Y51" s="16"/>
      <c r="Z51" s="16"/>
      <c r="AA51" s="12"/>
      <c r="AB51" s="12"/>
      <c r="AC51" s="12"/>
      <c r="AD51" s="12"/>
      <c r="AE51" s="12"/>
      <c r="AF51" s="12"/>
      <c r="AG51" s="13"/>
      <c r="AH51" s="13"/>
      <c r="AI51" s="13"/>
      <c r="AJ51" s="13"/>
      <c r="AK51" s="13"/>
      <c r="AL51" s="13"/>
    </row>
    <row r="52" spans="3:38" s="5" customFormat="1" ht="20.100000000000001" customHeight="1" x14ac:dyDescent="0.15">
      <c r="C52" s="7"/>
      <c r="D52" s="7"/>
      <c r="E52" s="7"/>
      <c r="F52" s="7"/>
      <c r="G52" s="7"/>
      <c r="H52" s="10"/>
      <c r="I52" s="10"/>
      <c r="J52" s="10"/>
      <c r="K52" s="10"/>
      <c r="L52" s="36"/>
      <c r="M52" s="11"/>
      <c r="N52" s="11"/>
      <c r="O52" s="10"/>
      <c r="P52" s="10"/>
      <c r="Q52" s="10"/>
      <c r="R52" s="10"/>
      <c r="S52" s="10"/>
      <c r="T52" s="15"/>
      <c r="U52" s="15"/>
      <c r="V52" s="15"/>
      <c r="W52" s="15"/>
      <c r="X52" s="15"/>
      <c r="Y52" s="15"/>
      <c r="Z52" s="16"/>
      <c r="AA52" s="15"/>
      <c r="AB52" s="15"/>
      <c r="AC52" s="12"/>
      <c r="AD52" s="12"/>
      <c r="AE52" s="12"/>
      <c r="AF52" s="12"/>
      <c r="AG52" s="13"/>
      <c r="AH52" s="13"/>
      <c r="AI52" s="13"/>
      <c r="AJ52" s="13"/>
      <c r="AK52" s="13"/>
      <c r="AL52" s="13"/>
    </row>
    <row r="53" spans="3:38" ht="20.100000000000001" customHeight="1" x14ac:dyDescent="0.15"/>
    <row r="54" spans="3:38" ht="20.100000000000001" customHeight="1" x14ac:dyDescent="0.15"/>
    <row r="55" spans="3:38" ht="20.100000000000001" customHeight="1" x14ac:dyDescent="0.15"/>
    <row r="56" spans="3:38" ht="20.100000000000001" customHeight="1" x14ac:dyDescent="0.15"/>
    <row r="57" spans="3:38" ht="20.100000000000001" customHeight="1" x14ac:dyDescent="0.15"/>
    <row r="58" spans="3:38" ht="20.100000000000001" customHeight="1" x14ac:dyDescent="0.15"/>
    <row r="59" spans="3:38" ht="20.100000000000001" customHeight="1" x14ac:dyDescent="0.15"/>
    <row r="60" spans="3:38" ht="20.100000000000001" customHeight="1" x14ac:dyDescent="0.15"/>
    <row r="61" spans="3:38" ht="20.100000000000001" customHeight="1" x14ac:dyDescent="0.15"/>
    <row r="62" spans="3:38" ht="20.100000000000001" customHeight="1" x14ac:dyDescent="0.15"/>
    <row r="63" spans="3:38" ht="20.100000000000001" customHeight="1" x14ac:dyDescent="0.15"/>
    <row r="64" spans="3:38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</sheetData>
  <sheetProtection sheet="1" selectLockedCells="1"/>
  <mergeCells count="34">
    <mergeCell ref="AI32:AJ32"/>
    <mergeCell ref="M34:P34"/>
    <mergeCell ref="Q34:R34"/>
    <mergeCell ref="W34:Z34"/>
    <mergeCell ref="AA34:AB34"/>
    <mergeCell ref="I30:L30"/>
    <mergeCell ref="N30:V30"/>
    <mergeCell ref="Y30:AG30"/>
    <mergeCell ref="J32:L32"/>
    <mergeCell ref="N32:P32"/>
    <mergeCell ref="AF32:AG32"/>
    <mergeCell ref="I26:L26"/>
    <mergeCell ref="N26:V26"/>
    <mergeCell ref="Y26:AG26"/>
    <mergeCell ref="I28:L28"/>
    <mergeCell ref="N28:V28"/>
    <mergeCell ref="Y28:AG28"/>
    <mergeCell ref="I22:L22"/>
    <mergeCell ref="N22:V22"/>
    <mergeCell ref="Y22:AG22"/>
    <mergeCell ref="I24:L24"/>
    <mergeCell ref="N24:V24"/>
    <mergeCell ref="Y24:AG24"/>
    <mergeCell ref="C7:H7"/>
    <mergeCell ref="I7:R7"/>
    <mergeCell ref="S7:W7"/>
    <mergeCell ref="C2:AL2"/>
    <mergeCell ref="C5:H6"/>
    <mergeCell ref="I5:R6"/>
    <mergeCell ref="S5:W5"/>
    <mergeCell ref="S6:W6"/>
    <mergeCell ref="X5:AL5"/>
    <mergeCell ref="X6:AL6"/>
    <mergeCell ref="X7:AL7"/>
  </mergeCells>
  <phoneticPr fontId="3"/>
  <dataValidations count="1">
    <dataValidation imeMode="on" allowBlank="1" showInputMessage="1" showErrorMessage="1" sqref="I5:R6 X5:AL6 I22:L30"/>
  </dataValidations>
  <printOptions horizontalCentered="1" verticalCentered="1"/>
  <pageMargins left="0.55118110236220474" right="0.31496062992125984" top="0.43307086614173229" bottom="0.23622047244094491" header="0.31496062992125984" footer="0.19685039370078741"/>
  <pageSetup paperSize="9" scale="8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workbookViewId="0">
      <selection activeCell="B19" sqref="B19"/>
    </sheetView>
  </sheetViews>
  <sheetFormatPr defaultRowHeight="13.5" x14ac:dyDescent="0.15"/>
  <cols>
    <col min="1" max="1" width="2.125" customWidth="1"/>
    <col min="2" max="2" width="9" customWidth="1"/>
    <col min="3" max="3" width="24" bestFit="1" customWidth="1"/>
    <col min="7" max="7" width="19.125" bestFit="1" customWidth="1"/>
  </cols>
  <sheetData>
    <row r="2" spans="2:9" x14ac:dyDescent="0.15">
      <c r="B2" s="45" t="s">
        <v>38</v>
      </c>
      <c r="C2" s="45"/>
      <c r="D2" s="45"/>
      <c r="F2" s="45" t="s">
        <v>39</v>
      </c>
      <c r="G2" s="45"/>
      <c r="H2" s="45"/>
    </row>
    <row r="3" spans="2:9" x14ac:dyDescent="0.15">
      <c r="B3">
        <v>0</v>
      </c>
      <c r="C3">
        <v>0</v>
      </c>
      <c r="D3">
        <v>0</v>
      </c>
      <c r="F3">
        <v>0</v>
      </c>
      <c r="G3">
        <v>0</v>
      </c>
      <c r="H3">
        <v>0</v>
      </c>
    </row>
    <row r="4" spans="2:9" x14ac:dyDescent="0.15">
      <c r="B4">
        <v>1</v>
      </c>
      <c r="C4" t="s">
        <v>40</v>
      </c>
      <c r="D4">
        <v>5</v>
      </c>
      <c r="F4">
        <v>1</v>
      </c>
      <c r="G4" t="s">
        <v>41</v>
      </c>
      <c r="H4">
        <v>30</v>
      </c>
    </row>
    <row r="5" spans="2:9" x14ac:dyDescent="0.15">
      <c r="B5">
        <v>15</v>
      </c>
      <c r="C5" t="s">
        <v>42</v>
      </c>
      <c r="D5">
        <v>10</v>
      </c>
      <c r="F5">
        <v>300</v>
      </c>
      <c r="G5" t="s">
        <v>43</v>
      </c>
      <c r="H5">
        <v>60</v>
      </c>
    </row>
    <row r="6" spans="2:9" x14ac:dyDescent="0.15">
      <c r="B6">
        <v>100</v>
      </c>
      <c r="C6" t="s">
        <v>44</v>
      </c>
      <c r="D6">
        <v>15</v>
      </c>
      <c r="F6">
        <v>500</v>
      </c>
      <c r="G6" t="s">
        <v>45</v>
      </c>
      <c r="H6">
        <v>80</v>
      </c>
    </row>
    <row r="7" spans="2:9" x14ac:dyDescent="0.15">
      <c r="B7">
        <v>115</v>
      </c>
      <c r="C7" t="s">
        <v>46</v>
      </c>
      <c r="D7">
        <v>20</v>
      </c>
    </row>
    <row r="8" spans="2:9" x14ac:dyDescent="0.15">
      <c r="B8">
        <v>200</v>
      </c>
      <c r="C8" t="s">
        <v>47</v>
      </c>
      <c r="D8">
        <v>30</v>
      </c>
    </row>
    <row r="9" spans="2:9" x14ac:dyDescent="0.15">
      <c r="B9">
        <v>215</v>
      </c>
      <c r="C9" t="s">
        <v>48</v>
      </c>
      <c r="D9">
        <v>40</v>
      </c>
      <c r="F9">
        <f>'在職期間確認書(６月用） '!$AF$50*100+'在職期間確認書(６月用） '!$AI$50</f>
        <v>0</v>
      </c>
      <c r="G9">
        <f>VLOOKUP($F$9,$F$3:$H$7,2)</f>
        <v>0</v>
      </c>
      <c r="H9">
        <f>VLOOKUP($F$9,$F$3:$H$7,3)</f>
        <v>0</v>
      </c>
      <c r="I9" t="s">
        <v>58</v>
      </c>
    </row>
    <row r="10" spans="2:9" x14ac:dyDescent="0.15">
      <c r="B10">
        <v>300</v>
      </c>
      <c r="C10" t="s">
        <v>49</v>
      </c>
      <c r="D10">
        <v>50</v>
      </c>
      <c r="F10">
        <f>'在職期間確認書(１２月用） '!$AF$32*100+'在職期間確認書(１２月用） '!$AI$32</f>
        <v>514</v>
      </c>
      <c r="G10" t="str">
        <f>VLOOKUP($F$10,$F$3:$H$7,2)</f>
        <v>５ヶ月以上６ヶ月未満</v>
      </c>
      <c r="H10">
        <f>VLOOKUP($F$10,$F$3:$H$7,3)</f>
        <v>80</v>
      </c>
      <c r="I10" t="s">
        <v>59</v>
      </c>
    </row>
    <row r="11" spans="2:9" x14ac:dyDescent="0.15">
      <c r="B11">
        <v>315</v>
      </c>
      <c r="C11" t="s">
        <v>50</v>
      </c>
      <c r="D11">
        <v>60</v>
      </c>
    </row>
    <row r="12" spans="2:9" x14ac:dyDescent="0.15">
      <c r="B12">
        <v>400</v>
      </c>
      <c r="C12" t="s">
        <v>51</v>
      </c>
      <c r="D12">
        <v>70</v>
      </c>
    </row>
    <row r="13" spans="2:9" x14ac:dyDescent="0.15">
      <c r="B13">
        <v>415</v>
      </c>
      <c r="C13" t="s">
        <v>52</v>
      </c>
      <c r="D13">
        <v>80</v>
      </c>
    </row>
    <row r="14" spans="2:9" x14ac:dyDescent="0.15">
      <c r="B14">
        <v>500</v>
      </c>
      <c r="C14" t="s">
        <v>53</v>
      </c>
      <c r="D14">
        <v>90</v>
      </c>
    </row>
    <row r="15" spans="2:9" x14ac:dyDescent="0.15">
      <c r="B15">
        <v>515</v>
      </c>
      <c r="C15" t="s">
        <v>54</v>
      </c>
      <c r="D15">
        <v>95</v>
      </c>
    </row>
    <row r="18" spans="2:5" x14ac:dyDescent="0.15">
      <c r="B18">
        <f>'在職期間確認書(６月用） '!$AF$50*100+'在職期間確認書(６月用） '!$AI$50</f>
        <v>0</v>
      </c>
      <c r="C18">
        <f>VLOOKUP($B$18,$B$3:$D$15,2)</f>
        <v>0</v>
      </c>
      <c r="D18">
        <f>VLOOKUP($B$18,$B$3:$D$16,3)</f>
        <v>0</v>
      </c>
      <c r="E18" t="s">
        <v>58</v>
      </c>
    </row>
    <row r="19" spans="2:5" x14ac:dyDescent="0.15">
      <c r="B19">
        <f>'在職期間確認書(１２月用） '!$AF$32*100+'在職期間確認書(１２月用） '!$AI$32</f>
        <v>514</v>
      </c>
      <c r="C19" t="str">
        <f>VLOOKUP($B$19,$B$3:$D$15,2)</f>
        <v>５ヶ月以上５ヶ月１５日未満</v>
      </c>
      <c r="D19">
        <f>VLOOKUP($B$19,$B$3:$D$16,3)</f>
        <v>90</v>
      </c>
      <c r="E19" t="s">
        <v>59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在職期間確認書(６月用） </vt:lpstr>
      <vt:lpstr>在職期間確認書(１２月用） </vt:lpstr>
      <vt:lpstr>Sheet1</vt:lpstr>
      <vt:lpstr>'在職期間確認書(１２月用） '!Print_Area</vt:lpstr>
      <vt:lpstr>'在職期間確認書(６月用）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新妻</cp:lastModifiedBy>
  <cp:lastPrinted>2015-03-17T02:29:07Z</cp:lastPrinted>
  <dcterms:created xsi:type="dcterms:W3CDTF">2011-10-19T00:20:15Z</dcterms:created>
  <dcterms:modified xsi:type="dcterms:W3CDTF">2015-12-13T09:30:10Z</dcterms:modified>
</cp:coreProperties>
</file>